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Z:\SIGEM\3.- Sociodemográfico\3.Salud\"/>
    </mc:Choice>
  </mc:AlternateContent>
  <xr:revisionPtr revIDLastSave="0" documentId="13_ncr:1_{C45BBCF4-6134-4D72-8C1B-B7E2F539AE21}" xr6:coauthVersionLast="47" xr6:coauthVersionMax="47" xr10:uidLastSave="{00000000-0000-0000-0000-000000000000}"/>
  <bookViews>
    <workbookView xWindow="-120" yWindow="-120" windowWidth="29040" windowHeight="15225" xr2:uid="{00000000-000D-0000-FFFF-FFFF00000000}"/>
  </bookViews>
  <sheets>
    <sheet name="3.S.5" sheetId="1" r:id="rId1"/>
  </sheets>
  <calcPr calcId="181029"/>
</workbook>
</file>

<file path=xl/calcChain.xml><?xml version="1.0" encoding="utf-8"?>
<calcChain xmlns="http://schemas.openxmlformats.org/spreadsheetml/2006/main">
  <c r="O63" i="1" l="1"/>
  <c r="O64" i="1"/>
  <c r="O65" i="1"/>
  <c r="O66" i="1"/>
  <c r="O67" i="1"/>
  <c r="O68" i="1"/>
  <c r="O69" i="1"/>
  <c r="O70" i="1"/>
  <c r="O71" i="1"/>
  <c r="O72" i="1"/>
  <c r="O62" i="1"/>
  <c r="N66" i="1"/>
  <c r="N67" i="1"/>
  <c r="N68" i="1"/>
  <c r="N62" i="1"/>
  <c r="M72" i="1"/>
  <c r="N69" i="1" s="1"/>
  <c r="N72" i="1" l="1"/>
  <c r="N65" i="1"/>
  <c r="N71" i="1"/>
  <c r="N63" i="1"/>
  <c r="N64" i="1"/>
  <c r="N70" i="1"/>
  <c r="L63" i="1"/>
  <c r="L64" i="1"/>
  <c r="L65" i="1"/>
  <c r="L66" i="1"/>
  <c r="L67" i="1"/>
  <c r="L68" i="1"/>
  <c r="L69" i="1"/>
  <c r="L70" i="1"/>
  <c r="L71" i="1"/>
  <c r="L62" i="1"/>
  <c r="L34" i="1" l="1"/>
  <c r="L35" i="1"/>
  <c r="L36" i="1"/>
  <c r="L37" i="1"/>
  <c r="L38" i="1"/>
  <c r="L39" i="1"/>
  <c r="L40" i="1"/>
  <c r="L41" i="1"/>
  <c r="L33" i="1"/>
  <c r="I34" i="1"/>
  <c r="I35" i="1"/>
  <c r="I36" i="1"/>
  <c r="I37" i="1"/>
  <c r="I38" i="1"/>
  <c r="I39" i="1"/>
  <c r="I40" i="1"/>
  <c r="I41" i="1"/>
  <c r="I33" i="1"/>
  <c r="F34" i="1"/>
  <c r="F35" i="1"/>
  <c r="F36" i="1"/>
  <c r="F37" i="1"/>
  <c r="F38" i="1"/>
  <c r="F39" i="1"/>
  <c r="F40" i="1"/>
  <c r="F41" i="1"/>
  <c r="F33" i="1"/>
  <c r="J42" i="1"/>
  <c r="L42" i="1" s="1"/>
  <c r="G42" i="1"/>
  <c r="H35" i="1" s="1"/>
  <c r="D42" i="1"/>
  <c r="F42" i="1" s="1"/>
  <c r="O13" i="1"/>
  <c r="O14" i="1"/>
  <c r="O15" i="1"/>
  <c r="O16" i="1"/>
  <c r="O17" i="1"/>
  <c r="O18" i="1"/>
  <c r="O19" i="1"/>
  <c r="O20" i="1"/>
  <c r="O12" i="1"/>
  <c r="M21" i="1"/>
  <c r="O21" i="1" s="1"/>
  <c r="L13" i="1"/>
  <c r="L14" i="1"/>
  <c r="L15" i="1"/>
  <c r="L16" i="1"/>
  <c r="L17" i="1"/>
  <c r="L18" i="1"/>
  <c r="L19" i="1"/>
  <c r="L20" i="1"/>
  <c r="L12" i="1"/>
  <c r="J21" i="1"/>
  <c r="K13" i="1" s="1"/>
  <c r="I14" i="1"/>
  <c r="I15" i="1"/>
  <c r="I16" i="1"/>
  <c r="I17" i="1"/>
  <c r="I18" i="1"/>
  <c r="I19" i="1"/>
  <c r="I20" i="1"/>
  <c r="I13" i="1"/>
  <c r="I12" i="1"/>
  <c r="G21" i="1"/>
  <c r="H16" i="1" s="1"/>
  <c r="F13" i="1"/>
  <c r="F14" i="1"/>
  <c r="F15" i="1"/>
  <c r="F16" i="1"/>
  <c r="F17" i="1"/>
  <c r="F18" i="1"/>
  <c r="F19" i="1"/>
  <c r="F20" i="1"/>
  <c r="F12" i="1"/>
  <c r="D21" i="1"/>
  <c r="E19" i="1" s="1"/>
  <c r="J72" i="1"/>
  <c r="L72" i="1" l="1"/>
  <c r="K63" i="1"/>
  <c r="K71" i="1"/>
  <c r="K62" i="1"/>
  <c r="K67" i="1"/>
  <c r="K70" i="1"/>
  <c r="K64" i="1"/>
  <c r="K66" i="1"/>
  <c r="K68" i="1"/>
  <c r="K69" i="1"/>
  <c r="K65" i="1"/>
  <c r="E38" i="1"/>
  <c r="H33" i="1"/>
  <c r="H34" i="1"/>
  <c r="K38" i="1"/>
  <c r="E37" i="1"/>
  <c r="H41" i="1"/>
  <c r="K37" i="1"/>
  <c r="E36" i="1"/>
  <c r="H40" i="1"/>
  <c r="K36" i="1"/>
  <c r="E35" i="1"/>
  <c r="H39" i="1"/>
  <c r="I42" i="1"/>
  <c r="K35" i="1"/>
  <c r="E33" i="1"/>
  <c r="E34" i="1"/>
  <c r="H38" i="1"/>
  <c r="K33" i="1"/>
  <c r="K34" i="1"/>
  <c r="E41" i="1"/>
  <c r="H37" i="1"/>
  <c r="K41" i="1"/>
  <c r="E40" i="1"/>
  <c r="H36" i="1"/>
  <c r="K40" i="1"/>
  <c r="E39" i="1"/>
  <c r="K39" i="1"/>
  <c r="L21" i="1"/>
  <c r="K18" i="1"/>
  <c r="K17" i="1"/>
  <c r="H12" i="1"/>
  <c r="E18" i="1"/>
  <c r="E16" i="1"/>
  <c r="H13" i="1"/>
  <c r="E15" i="1"/>
  <c r="N15" i="1"/>
  <c r="N14" i="1"/>
  <c r="H20" i="1"/>
  <c r="H15" i="1"/>
  <c r="F21" i="1"/>
  <c r="K20" i="1"/>
  <c r="N17" i="1"/>
  <c r="E17" i="1"/>
  <c r="H14" i="1"/>
  <c r="K19" i="1"/>
  <c r="N16" i="1"/>
  <c r="E14" i="1"/>
  <c r="H19" i="1"/>
  <c r="K16" i="1"/>
  <c r="N12" i="1"/>
  <c r="N13" i="1"/>
  <c r="E12" i="1"/>
  <c r="E13" i="1"/>
  <c r="H18" i="1"/>
  <c r="I21" i="1"/>
  <c r="K15" i="1"/>
  <c r="N20" i="1"/>
  <c r="E20" i="1"/>
  <c r="H17" i="1"/>
  <c r="K14" i="1"/>
  <c r="N19" i="1"/>
  <c r="K12" i="1"/>
  <c r="N18" i="1"/>
  <c r="I63" i="1"/>
  <c r="I64" i="1"/>
  <c r="I65" i="1"/>
  <c r="I66" i="1"/>
  <c r="I67" i="1"/>
  <c r="I68" i="1"/>
  <c r="I69" i="1"/>
  <c r="I70" i="1"/>
  <c r="I71" i="1"/>
  <c r="I62" i="1"/>
  <c r="H42" i="1" l="1"/>
  <c r="K72" i="1"/>
  <c r="E42" i="1"/>
  <c r="K42" i="1"/>
  <c r="H21" i="1"/>
  <c r="E21" i="1"/>
  <c r="K21" i="1"/>
  <c r="N21" i="1"/>
  <c r="F69" i="1"/>
  <c r="F64" i="1"/>
  <c r="F65" i="1"/>
  <c r="F66" i="1"/>
  <c r="F67" i="1"/>
  <c r="F68" i="1"/>
  <c r="F70" i="1"/>
  <c r="F71" i="1"/>
  <c r="F63" i="1"/>
  <c r="F62" i="1"/>
  <c r="D72" i="1"/>
  <c r="E65" i="1" s="1"/>
  <c r="E64" i="1" l="1"/>
  <c r="E71" i="1"/>
  <c r="E68" i="1"/>
  <c r="E63" i="1"/>
  <c r="E67" i="1"/>
  <c r="E62" i="1"/>
  <c r="E70" i="1"/>
  <c r="E69" i="1"/>
  <c r="E66" i="1"/>
  <c r="F72" i="1"/>
  <c r="G72" i="1"/>
  <c r="E72" i="1" l="1"/>
  <c r="H66" i="1"/>
  <c r="H67" i="1"/>
  <c r="I72" i="1"/>
  <c r="H69" i="1"/>
  <c r="H63" i="1"/>
  <c r="H64" i="1"/>
  <c r="H65" i="1"/>
  <c r="H62" i="1"/>
  <c r="H68" i="1"/>
  <c r="H70" i="1"/>
  <c r="H71" i="1"/>
  <c r="H72" i="1"/>
</calcChain>
</file>

<file path=xl/sharedStrings.xml><?xml version="1.0" encoding="utf-8"?>
<sst xmlns="http://schemas.openxmlformats.org/spreadsheetml/2006/main" count="74" uniqueCount="51">
  <si>
    <t>Causa                                                                                                                                                                                                                                                                                                                               CIE-10</t>
  </si>
  <si>
    <t>Defunciones 2013</t>
  </si>
  <si>
    <t>Porcentaje 2013</t>
  </si>
  <si>
    <t>Tasa                                                                                                                                                                                                                                                                                                                                       2013</t>
  </si>
  <si>
    <t>Defunciones 2014</t>
  </si>
  <si>
    <t>Porcentaje 2014</t>
  </si>
  <si>
    <t>Tasa                                                                                                                                                                                                                                                                                                                                        2014</t>
  </si>
  <si>
    <t>Accidentes</t>
  </si>
  <si>
    <t>Tumores malignos</t>
  </si>
  <si>
    <t>Agresiones  (homicidios)</t>
  </si>
  <si>
    <t>Neumonía e influenza</t>
  </si>
  <si>
    <t>Malformaciones congénitas,  deformidades y anomalías  cromosómicas</t>
  </si>
  <si>
    <t>Parálisis cerebral y otros síndromes  paralíticos</t>
  </si>
  <si>
    <t>Enfermedades del corazón</t>
  </si>
  <si>
    <t>Septicemia</t>
  </si>
  <si>
    <t>Resto</t>
  </si>
  <si>
    <t>Total</t>
  </si>
  <si>
    <r>
      <rPr>
        <b/>
        <sz val="10"/>
        <color theme="5" tint="-0.499984740745262"/>
        <rFont val="Arial"/>
        <family val="2"/>
      </rPr>
      <t>Nota 2 :</t>
    </r>
    <r>
      <rPr>
        <sz val="10"/>
        <color theme="5" tint="-0.499984740745262"/>
        <rFont val="Arial"/>
        <family val="2"/>
      </rPr>
      <t xml:space="preserve"> CIE-10 es el acrónimo de la Clasificación internacional de enfermedades, décima versión.</t>
    </r>
  </si>
  <si>
    <t xml:space="preserve"> 3.S.5 Principales causas de defunción en edad preescolar en el Municipio de Juárez</t>
  </si>
  <si>
    <t>Porcentaje 2015</t>
  </si>
  <si>
    <t>Defunciones 2015</t>
  </si>
  <si>
    <t>Tasa                                                                                                                                                                                                                                                                                                                                        2015</t>
  </si>
  <si>
    <t>Defunciones 2016</t>
  </si>
  <si>
    <t>Porcentaje 2016</t>
  </si>
  <si>
    <t>Tasa                                                                                                                                                                                                                                                                                                                                       2016</t>
  </si>
  <si>
    <t>Defunciones 2017</t>
  </si>
  <si>
    <t>Porcentaje 2017</t>
  </si>
  <si>
    <t>Tasa                                                                                                                                                                                                                                                                                                                                       2017</t>
  </si>
  <si>
    <t>3.S.5 Continuación…</t>
  </si>
  <si>
    <t>Porcentaje 2018</t>
  </si>
  <si>
    <t>Tasa                                                                                                                                                                                                                                                                                                                                       2018</t>
  </si>
  <si>
    <t>Defunciones 2018</t>
  </si>
  <si>
    <t>Defunciones 2019</t>
  </si>
  <si>
    <t>Porcentaje 2019</t>
  </si>
  <si>
    <t>Tasa                                                                                                                                                                                                                                                                                                                                       2019</t>
  </si>
  <si>
    <t>Defunciones 2021</t>
  </si>
  <si>
    <t>Porcentaje 2021</t>
  </si>
  <si>
    <t>Tasa                                                                                                                                                                                                                                                                                                                                       2021</t>
  </si>
  <si>
    <t>Defunciones 2020</t>
  </si>
  <si>
    <t>Porcentaje 2020</t>
  </si>
  <si>
    <t>Tasa                                                                                                                                                                                                                                                                                                                                       2020</t>
  </si>
  <si>
    <t>COVID-19</t>
  </si>
  <si>
    <t>Defunciones 2022</t>
  </si>
  <si>
    <t>Porcentaje 2022</t>
  </si>
  <si>
    <t>Tasa                                                                                                                                                                                                                                                                                                                                       2022</t>
  </si>
  <si>
    <t>2013 - 2022</t>
  </si>
  <si>
    <t>Defunciones 2023</t>
  </si>
  <si>
    <t>Porcentaje 2023</t>
  </si>
  <si>
    <t>Tasa                                                                                                                                                                                                                                                                                                                                       2023</t>
  </si>
  <si>
    <r>
      <rPr>
        <b/>
        <sz val="10"/>
        <color theme="5" tint="-0.499984740745262"/>
        <rFont val="Arial"/>
        <family val="2"/>
      </rPr>
      <t>Fuente:</t>
    </r>
    <r>
      <rPr>
        <sz val="10"/>
        <color theme="5" tint="-0.499984740745262"/>
        <rFont val="Arial"/>
        <family val="2"/>
      </rPr>
      <t xml:space="preserve"> Elaboración propia IMIP con datos de la Secretaría de Salud Chihuahua; Censos de Población y Vivienda 2010-2020, Encuesta Intercensal 2015 y Encuesta Nacional de Ocupación y Empleo (ENOE) 4to trimestre 2021, 2022 Y 2023 del INEGI.   
</t>
    </r>
  </si>
  <si>
    <r>
      <rPr>
        <b/>
        <sz val="10"/>
        <color theme="5" tint="-0.499984740745262"/>
        <rFont val="Arial"/>
        <family val="2"/>
      </rPr>
      <t>Nota 1:</t>
    </r>
    <r>
      <rPr>
        <sz val="10"/>
        <color theme="5" tint="-0.499984740745262"/>
        <rFont val="Arial"/>
        <family val="2"/>
      </rPr>
      <t xml:space="preserve"> Edad Preescolar (1 a 4 años). Tasa del 2013 y 2014 calculada sobre la Población de 1 a 4 años: 110,282 del Municipio de Juárez, según el XIII Censo de Población y Vivienda 2010, (INEGI). Para el periodo  2015-2019 la población calculada fue de 100,821 según la Encuesta Intercensal 2015 (INEGI). Para 2020 la población en dicho rango de edad se ubicó en 93,551 infantes, de acuerdo al Censo de Población y Vivienda 2020 del INEGI. En 2021, 2022 y 2023 con base en datos de la ENOE al cuarto trimestre de cada año, se registraron 89,609; 87,321 y 87,504 niños de 1 a 4 años de edad respectivamente. La tasa se obtiene al dividir el volumen de la causa entre la población de ese rango de edad del período referido. Tasa x 100,000 habitantes.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</si>
</sst>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1"/>
      <name val="Arial"/>
      <family val="2"/>
    </font>
    <font>
      <b/>
      <sz val="11"/>
      <color theme="5" tint="-0.499984740745262"/>
      <name val="Arial"/>
      <family val="2"/>
    </font>
    <font>
      <sz val="11"/>
      <color theme="5" tint="-0.499984740745262"/>
      <name val="Arial"/>
      <family val="2"/>
    </font>
    <font>
      <sz val="10"/>
      <color theme="5" tint="-0.499984740745262"/>
      <name val="Arial"/>
      <family val="2"/>
    </font>
    <font>
      <b/>
      <sz val="10"/>
      <color theme="5" tint="-0.499984740745262"/>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59999389629810485"/>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diagonal/>
    </border>
    <border>
      <left/>
      <right/>
      <top style="double">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18" fillId="0" borderId="0" xfId="0" applyFont="1"/>
    <xf numFmtId="0" fontId="18" fillId="0" borderId="0" xfId="0" applyFont="1" applyAlignment="1">
      <alignment horizontal="right"/>
    </xf>
    <xf numFmtId="164" fontId="18" fillId="0" borderId="0" xfId="0" applyNumberFormat="1" applyFont="1"/>
    <xf numFmtId="0" fontId="19" fillId="33" borderId="10" xfId="0" applyFont="1" applyFill="1" applyBorder="1" applyAlignment="1">
      <alignment horizontal="right" wrapText="1"/>
    </xf>
    <xf numFmtId="0" fontId="19" fillId="33" borderId="10" xfId="0" applyFont="1" applyFill="1" applyBorder="1" applyAlignment="1">
      <alignment horizontal="right"/>
    </xf>
    <xf numFmtId="0" fontId="19" fillId="33" borderId="10" xfId="0" applyFont="1" applyFill="1" applyBorder="1"/>
    <xf numFmtId="164" fontId="19" fillId="33" borderId="10" xfId="0" applyNumberFormat="1" applyFont="1" applyFill="1" applyBorder="1"/>
    <xf numFmtId="0" fontId="18" fillId="34" borderId="0" xfId="0" applyFont="1" applyFill="1" applyAlignment="1">
      <alignment horizontal="right"/>
    </xf>
    <xf numFmtId="0" fontId="18" fillId="34" borderId="0" xfId="0" applyFont="1" applyFill="1"/>
    <xf numFmtId="164" fontId="18" fillId="34" borderId="0" xfId="0" applyNumberFormat="1" applyFont="1" applyFill="1"/>
    <xf numFmtId="0" fontId="20" fillId="0" borderId="0" xfId="0" applyFont="1" applyAlignment="1">
      <alignment horizontal="left"/>
    </xf>
    <xf numFmtId="0" fontId="19" fillId="0" borderId="0" xfId="0" applyFont="1" applyAlignment="1">
      <alignment horizontal="right"/>
    </xf>
    <xf numFmtId="3" fontId="19" fillId="0" borderId="0" xfId="0" applyNumberFormat="1" applyFont="1"/>
    <xf numFmtId="0" fontId="22" fillId="0" borderId="0" xfId="0" applyFont="1" applyAlignment="1">
      <alignment horizontal="left"/>
    </xf>
    <xf numFmtId="0" fontId="22" fillId="0" borderId="0" xfId="0" applyFont="1" applyAlignment="1">
      <alignment horizontal="left" vertical="top" wrapText="1"/>
    </xf>
    <xf numFmtId="0" fontId="19" fillId="35" borderId="0" xfId="0" applyFont="1" applyFill="1" applyAlignment="1">
      <alignment horizontal="right" wrapText="1"/>
    </xf>
    <xf numFmtId="0" fontId="18" fillId="0" borderId="0" xfId="0" applyFont="1" applyAlignment="1">
      <alignment horizontal="right" wrapText="1"/>
    </xf>
    <xf numFmtId="0" fontId="19" fillId="33" borderId="11" xfId="0" applyFont="1" applyFill="1" applyBorder="1" applyAlignment="1">
      <alignment horizontal="right" wrapText="1"/>
    </xf>
    <xf numFmtId="0" fontId="19" fillId="33" borderId="12" xfId="0" applyFont="1" applyFill="1" applyBorder="1" applyAlignment="1">
      <alignment horizontal="right" wrapText="1"/>
    </xf>
    <xf numFmtId="0" fontId="18" fillId="0" borderId="13" xfId="0" applyFont="1" applyBorder="1"/>
    <xf numFmtId="164" fontId="18" fillId="0" borderId="14" xfId="0" applyNumberFormat="1" applyFont="1" applyBorder="1"/>
    <xf numFmtId="0" fontId="18" fillId="34" borderId="13" xfId="0" applyFont="1" applyFill="1" applyBorder="1"/>
    <xf numFmtId="164" fontId="18" fillId="34" borderId="14" xfId="0" applyNumberFormat="1" applyFont="1" applyFill="1" applyBorder="1"/>
    <xf numFmtId="0" fontId="19" fillId="33" borderId="11" xfId="0" applyFont="1" applyFill="1" applyBorder="1"/>
    <xf numFmtId="164" fontId="19" fillId="33" borderId="12" xfId="0" applyNumberFormat="1" applyFont="1" applyFill="1" applyBorder="1"/>
    <xf numFmtId="0" fontId="20" fillId="0" borderId="0" xfId="0" applyFont="1" applyAlignment="1">
      <alignment horizontal="left"/>
    </xf>
    <xf numFmtId="0" fontId="21" fillId="0" borderId="0" xfId="0" applyFont="1" applyAlignment="1">
      <alignment horizontal="left"/>
    </xf>
    <xf numFmtId="0" fontId="22" fillId="0" borderId="15" xfId="0" applyFont="1" applyBorder="1" applyAlignment="1">
      <alignment horizontal="left" wrapText="1"/>
    </xf>
    <xf numFmtId="0" fontId="22"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xdr:row>
      <xdr:rowOff>0</xdr:rowOff>
    </xdr:from>
    <xdr:to>
      <xdr:col>2</xdr:col>
      <xdr:colOff>3534546</xdr:colOff>
      <xdr:row>6</xdr:row>
      <xdr:rowOff>64391</xdr:rowOff>
    </xdr:to>
    <xdr:pic>
      <xdr:nvPicPr>
        <xdr:cNvPr id="2" name="Picture 1" descr="Logo2.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6675" y="38100"/>
          <a:ext cx="4477521" cy="969266"/>
        </a:xfrm>
        <a:prstGeom prst="rect">
          <a:avLst/>
        </a:prstGeom>
      </xdr:spPr>
    </xdr:pic>
    <xdr:clientData/>
  </xdr:twoCellAnchor>
  <xdr:twoCellAnchor editAs="oneCell">
    <xdr:from>
      <xdr:col>0</xdr:col>
      <xdr:colOff>219075</xdr:colOff>
      <xdr:row>22</xdr:row>
      <xdr:rowOff>51706</xdr:rowOff>
    </xdr:from>
    <xdr:to>
      <xdr:col>3</xdr:col>
      <xdr:colOff>10296</xdr:colOff>
      <xdr:row>27</xdr:row>
      <xdr:rowOff>116098</xdr:rowOff>
    </xdr:to>
    <xdr:pic>
      <xdr:nvPicPr>
        <xdr:cNvPr id="3" name="Picture 2" descr="Logo2.png">
          <a:extLst>
            <a:ext uri="{FF2B5EF4-FFF2-40B4-BE49-F238E27FC236}">
              <a16:creationId xmlns:a16="http://schemas.microsoft.com/office/drawing/2014/main" id="{14F11B33-F73F-4764-85B4-476033C1C4E7}"/>
            </a:ext>
          </a:extLst>
        </xdr:cNvPr>
        <xdr:cNvPicPr>
          <a:picLocks noChangeAspect="1"/>
        </xdr:cNvPicPr>
      </xdr:nvPicPr>
      <xdr:blipFill>
        <a:blip xmlns:r="http://schemas.openxmlformats.org/officeDocument/2006/relationships" r:embed="rId1" cstate="print"/>
        <a:stretch>
          <a:fillRect/>
        </a:stretch>
      </xdr:blipFill>
      <xdr:spPr>
        <a:xfrm>
          <a:off x="219075" y="8662306"/>
          <a:ext cx="4548278" cy="935249"/>
        </a:xfrm>
        <a:prstGeom prst="rect">
          <a:avLst/>
        </a:prstGeom>
      </xdr:spPr>
    </xdr:pic>
    <xdr:clientData/>
  </xdr:twoCellAnchor>
  <xdr:twoCellAnchor editAs="oneCell">
    <xdr:from>
      <xdr:col>0</xdr:col>
      <xdr:colOff>304801</xdr:colOff>
      <xdr:row>52</xdr:row>
      <xdr:rowOff>119741</xdr:rowOff>
    </xdr:from>
    <xdr:to>
      <xdr:col>3</xdr:col>
      <xdr:colOff>99650</xdr:colOff>
      <xdr:row>58</xdr:row>
      <xdr:rowOff>9962</xdr:rowOff>
    </xdr:to>
    <xdr:pic>
      <xdr:nvPicPr>
        <xdr:cNvPr id="4" name="Picture 2" descr="Logo2.png">
          <a:extLst>
            <a:ext uri="{FF2B5EF4-FFF2-40B4-BE49-F238E27FC236}">
              <a16:creationId xmlns:a16="http://schemas.microsoft.com/office/drawing/2014/main" id="{E35EC870-0B65-4F46-8416-B414DABA937D}"/>
            </a:ext>
          </a:extLst>
        </xdr:cNvPr>
        <xdr:cNvPicPr>
          <a:picLocks noChangeAspect="1"/>
        </xdr:cNvPicPr>
      </xdr:nvPicPr>
      <xdr:blipFill>
        <a:blip xmlns:r="http://schemas.openxmlformats.org/officeDocument/2006/relationships" r:embed="rId1" cstate="print"/>
        <a:stretch>
          <a:fillRect/>
        </a:stretch>
      </xdr:blipFill>
      <xdr:spPr>
        <a:xfrm>
          <a:off x="304801" y="16970827"/>
          <a:ext cx="4551906" cy="935249"/>
        </a:xfrm>
        <a:prstGeom prst="rect">
          <a:avLst/>
        </a:prstGeom>
      </xdr:spPr>
    </xdr:pic>
    <xdr:clientData/>
  </xdr:twoCellAnchor>
</xdr:wsDr>
</file>

<file path=xl/theme/theme1.xml><?xml version="1.0" encoding="utf-8"?>
<a:theme xmlns:a="http://schemas.openxmlformats.org/drawingml/2006/main" name="Office Theme">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O78"/>
  <sheetViews>
    <sheetView showGridLines="0" tabSelected="1" topLeftCell="A57" zoomScaleNormal="100" zoomScaleSheetLayoutView="80" zoomScalePageLayoutView="40" workbookViewId="0">
      <selection activeCell="C83" sqref="C83"/>
    </sheetView>
  </sheetViews>
  <sheetFormatPr defaultColWidth="9.140625" defaultRowHeight="14.25" x14ac:dyDescent="0.2"/>
  <cols>
    <col min="1" max="2" width="7.5703125" style="1" customWidth="1"/>
    <col min="3" max="3" width="54.140625" style="1" customWidth="1"/>
    <col min="4" max="4" width="17.28515625" style="1" customWidth="1"/>
    <col min="5" max="5" width="15.28515625" style="1" customWidth="1"/>
    <col min="6" max="6" width="13.28515625" style="1" customWidth="1"/>
    <col min="7" max="7" width="17.28515625" style="1" customWidth="1"/>
    <col min="8" max="8" width="15.140625" style="1" customWidth="1"/>
    <col min="9" max="9" width="13.28515625" style="1" customWidth="1"/>
    <col min="10" max="10" width="17.28515625" style="1" customWidth="1"/>
    <col min="11" max="11" width="14.85546875" style="1" customWidth="1"/>
    <col min="12" max="12" width="9.140625" style="1"/>
    <col min="13" max="13" width="16" style="1" customWidth="1"/>
    <col min="14" max="14" width="15.85546875" style="1" customWidth="1"/>
    <col min="15" max="16384" width="9.140625" style="1"/>
  </cols>
  <sheetData>
    <row r="8" spans="3:15" ht="15" x14ac:dyDescent="0.25">
      <c r="C8" s="26" t="s">
        <v>18</v>
      </c>
      <c r="D8" s="26"/>
      <c r="E8" s="26"/>
      <c r="F8" s="26"/>
      <c r="G8" s="26"/>
      <c r="H8" s="26"/>
      <c r="I8" s="26"/>
    </row>
    <row r="9" spans="3:15" ht="15" customHeight="1" x14ac:dyDescent="0.2">
      <c r="C9" s="27" t="s">
        <v>45</v>
      </c>
      <c r="D9" s="27"/>
      <c r="E9" s="27"/>
      <c r="F9" s="27"/>
      <c r="G9" s="27"/>
      <c r="H9" s="27"/>
      <c r="I9" s="27"/>
    </row>
    <row r="11" spans="3:15" ht="44.25" customHeight="1" thickBot="1" x14ac:dyDescent="0.3">
      <c r="C11" s="4" t="s">
        <v>0</v>
      </c>
      <c r="D11" s="4" t="s">
        <v>1</v>
      </c>
      <c r="E11" s="4" t="s">
        <v>2</v>
      </c>
      <c r="F11" s="4" t="s">
        <v>3</v>
      </c>
      <c r="G11" s="18" t="s">
        <v>4</v>
      </c>
      <c r="H11" s="4" t="s">
        <v>5</v>
      </c>
      <c r="I11" s="4" t="s">
        <v>6</v>
      </c>
      <c r="J11" s="18" t="s">
        <v>20</v>
      </c>
      <c r="K11" s="4" t="s">
        <v>19</v>
      </c>
      <c r="L11" s="4" t="s">
        <v>21</v>
      </c>
      <c r="M11" s="18" t="s">
        <v>22</v>
      </c>
      <c r="N11" s="4" t="s">
        <v>23</v>
      </c>
      <c r="O11" s="4" t="s">
        <v>24</v>
      </c>
    </row>
    <row r="12" spans="3:15" ht="44.25" customHeight="1" thickTop="1" x14ac:dyDescent="0.2">
      <c r="C12" s="2" t="s">
        <v>7</v>
      </c>
      <c r="D12" s="1">
        <v>13</v>
      </c>
      <c r="E12" s="3">
        <f>D12/$D$21*100</f>
        <v>30.952380952380953</v>
      </c>
      <c r="F12" s="3">
        <f>(D12/110282)*100000</f>
        <v>11.787961770733212</v>
      </c>
      <c r="G12" s="20">
        <v>18</v>
      </c>
      <c r="H12" s="3">
        <f>G12/$G$21*100</f>
        <v>34.615384615384613</v>
      </c>
      <c r="I12" s="3">
        <f>(G12/110282)*100000</f>
        <v>16.321793221015216</v>
      </c>
      <c r="J12" s="20">
        <v>20</v>
      </c>
      <c r="K12" s="3">
        <f>J12/$J$21*100</f>
        <v>39.215686274509807</v>
      </c>
      <c r="L12" s="3">
        <f>(J12/100821)*100000</f>
        <v>19.837137104373099</v>
      </c>
      <c r="M12" s="20">
        <v>16</v>
      </c>
      <c r="N12" s="3">
        <f>M12/$M$21*100</f>
        <v>40</v>
      </c>
      <c r="O12" s="3">
        <f>(M12/100821)*100000</f>
        <v>15.869709683498476</v>
      </c>
    </row>
    <row r="13" spans="3:15" ht="44.25" customHeight="1" x14ac:dyDescent="0.2">
      <c r="C13" s="8" t="s">
        <v>8</v>
      </c>
      <c r="D13" s="9">
        <v>4</v>
      </c>
      <c r="E13" s="10">
        <f t="shared" ref="E13:E20" si="0">D13/$D$21*100</f>
        <v>9.5238095238095237</v>
      </c>
      <c r="F13" s="10">
        <f t="shared" ref="F13:F21" si="1">(D13/110282)*100000</f>
        <v>3.6270651602256034</v>
      </c>
      <c r="G13" s="22">
        <v>4</v>
      </c>
      <c r="H13" s="10">
        <f t="shared" ref="H13:H20" si="2">G13/$G$21*100</f>
        <v>7.6923076923076925</v>
      </c>
      <c r="I13" s="10">
        <f t="shared" ref="I13:I21" si="3">(G13/110282)*100000</f>
        <v>3.6270651602256034</v>
      </c>
      <c r="J13" s="22">
        <v>5</v>
      </c>
      <c r="K13" s="10">
        <f t="shared" ref="K13:K20" si="4">J13/$J$21*100</f>
        <v>9.8039215686274517</v>
      </c>
      <c r="L13" s="10">
        <f t="shared" ref="L13:L21" si="5">(J13/100821)*100000</f>
        <v>4.9592842760932747</v>
      </c>
      <c r="M13" s="22">
        <v>5</v>
      </c>
      <c r="N13" s="10">
        <f t="shared" ref="N13:N20" si="6">M13/$M$21*100</f>
        <v>12.5</v>
      </c>
      <c r="O13" s="10">
        <f t="shared" ref="O13:O21" si="7">(M13/100821)*100000</f>
        <v>4.9592842760932747</v>
      </c>
    </row>
    <row r="14" spans="3:15" ht="44.25" customHeight="1" x14ac:dyDescent="0.2">
      <c r="C14" s="2" t="s">
        <v>9</v>
      </c>
      <c r="D14" s="1">
        <v>4</v>
      </c>
      <c r="E14" s="3">
        <f t="shared" si="0"/>
        <v>9.5238095238095237</v>
      </c>
      <c r="F14" s="3">
        <f t="shared" si="1"/>
        <v>3.6270651602256034</v>
      </c>
      <c r="G14" s="20">
        <v>1</v>
      </c>
      <c r="H14" s="3">
        <f t="shared" si="2"/>
        <v>1.9230769230769231</v>
      </c>
      <c r="I14" s="3">
        <f t="shared" si="3"/>
        <v>0.90676629005640086</v>
      </c>
      <c r="J14" s="20">
        <v>1</v>
      </c>
      <c r="K14" s="3">
        <f t="shared" si="4"/>
        <v>1.9607843137254901</v>
      </c>
      <c r="L14" s="3">
        <f t="shared" si="5"/>
        <v>0.99185685521865474</v>
      </c>
      <c r="M14" s="20">
        <v>1</v>
      </c>
      <c r="N14" s="3">
        <f t="shared" si="6"/>
        <v>2.5</v>
      </c>
      <c r="O14" s="3">
        <f t="shared" si="7"/>
        <v>0.99185685521865474</v>
      </c>
    </row>
    <row r="15" spans="3:15" ht="44.25" customHeight="1" x14ac:dyDescent="0.2">
      <c r="C15" s="8" t="s">
        <v>10</v>
      </c>
      <c r="D15" s="9">
        <v>3</v>
      </c>
      <c r="E15" s="10">
        <f t="shared" si="0"/>
        <v>7.1428571428571423</v>
      </c>
      <c r="F15" s="10">
        <f t="shared" si="1"/>
        <v>2.7202988701692026</v>
      </c>
      <c r="G15" s="22">
        <v>3</v>
      </c>
      <c r="H15" s="10">
        <f t="shared" si="2"/>
        <v>5.7692307692307692</v>
      </c>
      <c r="I15" s="10">
        <f t="shared" si="3"/>
        <v>2.7202988701692026</v>
      </c>
      <c r="J15" s="22">
        <v>1</v>
      </c>
      <c r="K15" s="10">
        <f t="shared" si="4"/>
        <v>1.9607843137254901</v>
      </c>
      <c r="L15" s="10">
        <f t="shared" si="5"/>
        <v>0.99185685521865474</v>
      </c>
      <c r="M15" s="22">
        <v>5</v>
      </c>
      <c r="N15" s="10">
        <f t="shared" si="6"/>
        <v>12.5</v>
      </c>
      <c r="O15" s="10">
        <f t="shared" si="7"/>
        <v>4.9592842760932747</v>
      </c>
    </row>
    <row r="16" spans="3:15" ht="44.25" customHeight="1" x14ac:dyDescent="0.2">
      <c r="C16" s="17" t="s">
        <v>11</v>
      </c>
      <c r="D16" s="1">
        <v>3</v>
      </c>
      <c r="E16" s="3">
        <f t="shared" si="0"/>
        <v>7.1428571428571423</v>
      </c>
      <c r="F16" s="3">
        <f t="shared" si="1"/>
        <v>2.7202988701692026</v>
      </c>
      <c r="G16" s="20">
        <v>11</v>
      </c>
      <c r="H16" s="3">
        <f t="shared" si="2"/>
        <v>21.153846153846153</v>
      </c>
      <c r="I16" s="3">
        <f t="shared" si="3"/>
        <v>9.974429190620409</v>
      </c>
      <c r="J16" s="20">
        <v>7</v>
      </c>
      <c r="K16" s="3">
        <f t="shared" si="4"/>
        <v>13.725490196078432</v>
      </c>
      <c r="L16" s="3">
        <f t="shared" si="5"/>
        <v>6.9429979865305844</v>
      </c>
      <c r="M16" s="20">
        <v>2</v>
      </c>
      <c r="N16" s="3">
        <f t="shared" si="6"/>
        <v>5</v>
      </c>
      <c r="O16" s="3">
        <f t="shared" si="7"/>
        <v>1.9837137104373095</v>
      </c>
    </row>
    <row r="17" spans="3:15" ht="44.25" customHeight="1" x14ac:dyDescent="0.2">
      <c r="C17" s="8" t="s">
        <v>12</v>
      </c>
      <c r="D17" s="9">
        <v>3</v>
      </c>
      <c r="E17" s="10">
        <f t="shared" si="0"/>
        <v>7.1428571428571423</v>
      </c>
      <c r="F17" s="10">
        <f t="shared" si="1"/>
        <v>2.7202988701692026</v>
      </c>
      <c r="G17" s="22">
        <v>1</v>
      </c>
      <c r="H17" s="10">
        <f t="shared" si="2"/>
        <v>1.9230769230769231</v>
      </c>
      <c r="I17" s="10">
        <f t="shared" si="3"/>
        <v>0.90676629005640086</v>
      </c>
      <c r="J17" s="22">
        <v>2</v>
      </c>
      <c r="K17" s="10">
        <f t="shared" si="4"/>
        <v>3.9215686274509802</v>
      </c>
      <c r="L17" s="10">
        <f t="shared" si="5"/>
        <v>1.9837137104373095</v>
      </c>
      <c r="M17" s="22">
        <v>2</v>
      </c>
      <c r="N17" s="10">
        <f t="shared" si="6"/>
        <v>5</v>
      </c>
      <c r="O17" s="10">
        <f t="shared" si="7"/>
        <v>1.9837137104373095</v>
      </c>
    </row>
    <row r="18" spans="3:15" ht="44.25" customHeight="1" x14ac:dyDescent="0.2">
      <c r="C18" s="2" t="s">
        <v>13</v>
      </c>
      <c r="D18" s="1">
        <v>2</v>
      </c>
      <c r="E18" s="3">
        <f t="shared" si="0"/>
        <v>4.7619047619047619</v>
      </c>
      <c r="F18" s="3">
        <f t="shared" si="1"/>
        <v>1.8135325801128017</v>
      </c>
      <c r="G18" s="20">
        <v>4</v>
      </c>
      <c r="H18" s="3">
        <f t="shared" si="2"/>
        <v>7.6923076923076925</v>
      </c>
      <c r="I18" s="3">
        <f t="shared" si="3"/>
        <v>3.6270651602256034</v>
      </c>
      <c r="J18" s="20">
        <v>1</v>
      </c>
      <c r="K18" s="3">
        <f t="shared" si="4"/>
        <v>1.9607843137254901</v>
      </c>
      <c r="L18" s="3">
        <f t="shared" si="5"/>
        <v>0.99185685521865474</v>
      </c>
      <c r="M18" s="20">
        <v>2</v>
      </c>
      <c r="N18" s="3">
        <f t="shared" si="6"/>
        <v>5</v>
      </c>
      <c r="O18" s="3">
        <f t="shared" si="7"/>
        <v>1.9837137104373095</v>
      </c>
    </row>
    <row r="19" spans="3:15" ht="44.25" customHeight="1" x14ac:dyDescent="0.2">
      <c r="C19" s="8" t="s">
        <v>14</v>
      </c>
      <c r="D19" s="9">
        <v>2</v>
      </c>
      <c r="E19" s="10">
        <f t="shared" si="0"/>
        <v>4.7619047619047619</v>
      </c>
      <c r="F19" s="10">
        <f t="shared" si="1"/>
        <v>1.8135325801128017</v>
      </c>
      <c r="G19" s="22">
        <v>1</v>
      </c>
      <c r="H19" s="10">
        <f t="shared" si="2"/>
        <v>1.9230769230769231</v>
      </c>
      <c r="I19" s="10">
        <f t="shared" si="3"/>
        <v>0.90676629005640086</v>
      </c>
      <c r="J19" s="22">
        <v>4</v>
      </c>
      <c r="K19" s="10">
        <f t="shared" si="4"/>
        <v>7.8431372549019605</v>
      </c>
      <c r="L19" s="10">
        <f t="shared" si="5"/>
        <v>3.967427420874619</v>
      </c>
      <c r="M19" s="22">
        <v>0</v>
      </c>
      <c r="N19" s="10">
        <f t="shared" si="6"/>
        <v>0</v>
      </c>
      <c r="O19" s="10">
        <f t="shared" si="7"/>
        <v>0</v>
      </c>
    </row>
    <row r="20" spans="3:15" ht="44.25" customHeight="1" x14ac:dyDescent="0.2">
      <c r="C20" s="2" t="s">
        <v>15</v>
      </c>
      <c r="D20" s="1">
        <v>8</v>
      </c>
      <c r="E20" s="3">
        <f t="shared" si="0"/>
        <v>19.047619047619047</v>
      </c>
      <c r="F20" s="3">
        <f t="shared" si="1"/>
        <v>7.2541303204512069</v>
      </c>
      <c r="G20" s="20">
        <v>9</v>
      </c>
      <c r="H20" s="3">
        <f t="shared" si="2"/>
        <v>17.307692307692307</v>
      </c>
      <c r="I20" s="3">
        <f t="shared" si="3"/>
        <v>8.1608966105076082</v>
      </c>
      <c r="J20" s="20">
        <v>10</v>
      </c>
      <c r="K20" s="3">
        <f t="shared" si="4"/>
        <v>19.607843137254903</v>
      </c>
      <c r="L20" s="3">
        <f t="shared" si="5"/>
        <v>9.9185685521865494</v>
      </c>
      <c r="M20" s="20">
        <v>7</v>
      </c>
      <c r="N20" s="3">
        <f t="shared" si="6"/>
        <v>17.5</v>
      </c>
      <c r="O20" s="3">
        <f t="shared" si="7"/>
        <v>6.9429979865305844</v>
      </c>
    </row>
    <row r="21" spans="3:15" ht="44.25" customHeight="1" thickBot="1" x14ac:dyDescent="0.3">
      <c r="C21" s="5" t="s">
        <v>16</v>
      </c>
      <c r="D21" s="6">
        <f>SUM(D12:D20)</f>
        <v>42</v>
      </c>
      <c r="E21" s="7">
        <f>SUM(E12:E20)</f>
        <v>99.999999999999986</v>
      </c>
      <c r="F21" s="7">
        <f t="shared" si="1"/>
        <v>38.084184182368837</v>
      </c>
      <c r="G21" s="24">
        <f>SUM(G12:G20)</f>
        <v>52</v>
      </c>
      <c r="H21" s="7">
        <f>SUM(H12:H20)</f>
        <v>99.999999999999986</v>
      </c>
      <c r="I21" s="7">
        <f t="shared" si="3"/>
        <v>47.151847082932846</v>
      </c>
      <c r="J21" s="24">
        <f>SUM(J12:J20)</f>
        <v>51</v>
      </c>
      <c r="K21" s="7">
        <f>SUM(K12:K20)</f>
        <v>100</v>
      </c>
      <c r="L21" s="7">
        <f t="shared" si="5"/>
        <v>50.584699616151397</v>
      </c>
      <c r="M21" s="24">
        <f>SUM(M12:M20)</f>
        <v>40</v>
      </c>
      <c r="N21" s="7">
        <f>SUM(N12:N20)</f>
        <v>100</v>
      </c>
      <c r="O21" s="7">
        <f t="shared" si="7"/>
        <v>39.674274208746198</v>
      </c>
    </row>
    <row r="22" spans="3:15" ht="15" thickTop="1" x14ac:dyDescent="0.2"/>
    <row r="24" spans="3:15" ht="15" x14ac:dyDescent="0.25">
      <c r="C24" s="12"/>
      <c r="D24" s="13"/>
      <c r="E24" s="13"/>
      <c r="F24" s="13"/>
      <c r="G24" s="13"/>
      <c r="H24" s="13"/>
    </row>
    <row r="25" spans="3:15" ht="15" x14ac:dyDescent="0.25">
      <c r="C25" s="12"/>
      <c r="D25" s="13"/>
      <c r="E25" s="13"/>
      <c r="F25" s="13"/>
      <c r="G25" s="13"/>
      <c r="H25" s="13"/>
    </row>
    <row r="26" spans="3:15" ht="15" x14ac:dyDescent="0.25">
      <c r="C26" s="12"/>
      <c r="D26" s="13"/>
      <c r="E26" s="13"/>
      <c r="F26" s="13"/>
      <c r="G26" s="13"/>
      <c r="H26" s="13"/>
    </row>
    <row r="27" spans="3:15" ht="15" x14ac:dyDescent="0.25">
      <c r="C27" s="12"/>
      <c r="D27" s="13"/>
      <c r="E27" s="13"/>
      <c r="F27" s="13"/>
      <c r="G27" s="13"/>
      <c r="H27" s="13"/>
    </row>
    <row r="28" spans="3:15" ht="15" x14ac:dyDescent="0.25">
      <c r="C28" s="12"/>
      <c r="D28" s="13"/>
      <c r="E28" s="13"/>
      <c r="F28" s="13"/>
      <c r="G28" s="13"/>
      <c r="H28" s="13"/>
    </row>
    <row r="29" spans="3:15" ht="15" x14ac:dyDescent="0.25">
      <c r="C29" s="12"/>
      <c r="D29" s="13"/>
      <c r="E29" s="13"/>
      <c r="F29" s="13"/>
      <c r="G29" s="13"/>
      <c r="H29" s="13"/>
    </row>
    <row r="30" spans="3:15" ht="15" x14ac:dyDescent="0.25">
      <c r="C30" s="26" t="s">
        <v>28</v>
      </c>
      <c r="D30" s="26"/>
      <c r="E30" s="26"/>
      <c r="F30" s="26"/>
      <c r="G30" s="26"/>
      <c r="H30" s="26"/>
    </row>
    <row r="31" spans="3:15" ht="4.5" customHeight="1" x14ac:dyDescent="0.25">
      <c r="C31" s="11"/>
      <c r="D31" s="11"/>
      <c r="E31" s="11"/>
      <c r="F31" s="11"/>
      <c r="G31" s="11"/>
      <c r="H31" s="11"/>
    </row>
    <row r="32" spans="3:15" ht="38.25" customHeight="1" thickBot="1" x14ac:dyDescent="0.3">
      <c r="C32" s="4" t="s">
        <v>0</v>
      </c>
      <c r="D32" s="4" t="s">
        <v>25</v>
      </c>
      <c r="E32" s="4" t="s">
        <v>26</v>
      </c>
      <c r="F32" s="4" t="s">
        <v>27</v>
      </c>
      <c r="G32" s="18" t="s">
        <v>31</v>
      </c>
      <c r="H32" s="4" t="s">
        <v>29</v>
      </c>
      <c r="I32" s="19" t="s">
        <v>30</v>
      </c>
      <c r="J32" s="4" t="s">
        <v>32</v>
      </c>
      <c r="K32" s="4" t="s">
        <v>33</v>
      </c>
      <c r="L32" s="4" t="s">
        <v>34</v>
      </c>
    </row>
    <row r="33" spans="3:12" ht="38.25" customHeight="1" thickTop="1" x14ac:dyDescent="0.2">
      <c r="C33" s="2" t="s">
        <v>7</v>
      </c>
      <c r="D33" s="1">
        <v>11</v>
      </c>
      <c r="E33" s="3">
        <f>D33/$D$42*100</f>
        <v>26.829268292682929</v>
      </c>
      <c r="F33" s="3">
        <f>(D33/100821)*100000</f>
        <v>10.910425407405203</v>
      </c>
      <c r="G33" s="20">
        <v>16</v>
      </c>
      <c r="H33" s="3">
        <f>G33/$G$42*100</f>
        <v>32.653061224489797</v>
      </c>
      <c r="I33" s="3">
        <f>(G33/100821)*100000</f>
        <v>15.869709683498476</v>
      </c>
      <c r="J33" s="20">
        <v>11</v>
      </c>
      <c r="K33" s="3">
        <f>J33/$J$42*100</f>
        <v>26.829268292682929</v>
      </c>
      <c r="L33" s="3">
        <f>(J33/100821)*100000</f>
        <v>10.910425407405203</v>
      </c>
    </row>
    <row r="34" spans="3:12" ht="38.25" customHeight="1" x14ac:dyDescent="0.2">
      <c r="C34" s="8" t="s">
        <v>8</v>
      </c>
      <c r="D34" s="9">
        <v>2</v>
      </c>
      <c r="E34" s="10">
        <f t="shared" ref="E34:E41" si="8">D34/$D$42*100</f>
        <v>4.8780487804878048</v>
      </c>
      <c r="F34" s="10">
        <f t="shared" ref="F34:F42" si="9">(D34/100821)*100000</f>
        <v>1.9837137104373095</v>
      </c>
      <c r="G34" s="22">
        <v>4</v>
      </c>
      <c r="H34" s="10">
        <f t="shared" ref="H34:H41" si="10">G34/$G$42*100</f>
        <v>8.1632653061224492</v>
      </c>
      <c r="I34" s="10">
        <f t="shared" ref="I34:I42" si="11">(G34/100821)*100000</f>
        <v>3.967427420874619</v>
      </c>
      <c r="J34" s="22">
        <v>2</v>
      </c>
      <c r="K34" s="10">
        <f t="shared" ref="K34:K41" si="12">J34/$J$42*100</f>
        <v>4.8780487804878048</v>
      </c>
      <c r="L34" s="10">
        <f t="shared" ref="L34:L42" si="13">(J34/100821)*100000</f>
        <v>1.9837137104373095</v>
      </c>
    </row>
    <row r="35" spans="3:12" ht="38.25" customHeight="1" x14ac:dyDescent="0.2">
      <c r="C35" s="2" t="s">
        <v>9</v>
      </c>
      <c r="D35" s="1">
        <v>6</v>
      </c>
      <c r="E35" s="3">
        <f t="shared" si="8"/>
        <v>14.634146341463413</v>
      </c>
      <c r="F35" s="3">
        <f t="shared" si="9"/>
        <v>5.9511411313119291</v>
      </c>
      <c r="G35" s="20">
        <v>2</v>
      </c>
      <c r="H35" s="3">
        <f t="shared" si="10"/>
        <v>4.0816326530612246</v>
      </c>
      <c r="I35" s="3">
        <f t="shared" si="11"/>
        <v>1.9837137104373095</v>
      </c>
      <c r="J35" s="20">
        <v>2</v>
      </c>
      <c r="K35" s="3">
        <f t="shared" si="12"/>
        <v>4.8780487804878048</v>
      </c>
      <c r="L35" s="3">
        <f t="shared" si="13"/>
        <v>1.9837137104373095</v>
      </c>
    </row>
    <row r="36" spans="3:12" ht="38.25" customHeight="1" x14ac:dyDescent="0.2">
      <c r="C36" s="8" t="s">
        <v>10</v>
      </c>
      <c r="D36" s="9">
        <v>8</v>
      </c>
      <c r="E36" s="10">
        <f t="shared" si="8"/>
        <v>19.512195121951219</v>
      </c>
      <c r="F36" s="10">
        <f t="shared" si="9"/>
        <v>7.9348548417492379</v>
      </c>
      <c r="G36" s="22">
        <v>6</v>
      </c>
      <c r="H36" s="10">
        <f t="shared" si="10"/>
        <v>12.244897959183673</v>
      </c>
      <c r="I36" s="10">
        <f t="shared" si="11"/>
        <v>5.9511411313119291</v>
      </c>
      <c r="J36" s="22">
        <v>4</v>
      </c>
      <c r="K36" s="10">
        <f t="shared" si="12"/>
        <v>9.7560975609756095</v>
      </c>
      <c r="L36" s="10">
        <f t="shared" si="13"/>
        <v>3.967427420874619</v>
      </c>
    </row>
    <row r="37" spans="3:12" ht="38.25" customHeight="1" x14ac:dyDescent="0.2">
      <c r="C37" s="17" t="s">
        <v>11</v>
      </c>
      <c r="D37" s="1">
        <v>2</v>
      </c>
      <c r="E37" s="3">
        <f t="shared" si="8"/>
        <v>4.8780487804878048</v>
      </c>
      <c r="F37" s="3">
        <f t="shared" si="9"/>
        <v>1.9837137104373095</v>
      </c>
      <c r="G37" s="20">
        <v>5</v>
      </c>
      <c r="H37" s="3">
        <f t="shared" si="10"/>
        <v>10.204081632653061</v>
      </c>
      <c r="I37" s="3">
        <f t="shared" si="11"/>
        <v>4.9592842760932747</v>
      </c>
      <c r="J37" s="20">
        <v>8</v>
      </c>
      <c r="K37" s="3">
        <f t="shared" si="12"/>
        <v>19.512195121951219</v>
      </c>
      <c r="L37" s="3">
        <f t="shared" si="13"/>
        <v>7.9348548417492379</v>
      </c>
    </row>
    <row r="38" spans="3:12" ht="38.25" customHeight="1" x14ac:dyDescent="0.2">
      <c r="C38" s="8" t="s">
        <v>12</v>
      </c>
      <c r="D38" s="9">
        <v>2</v>
      </c>
      <c r="E38" s="10">
        <f t="shared" si="8"/>
        <v>4.8780487804878048</v>
      </c>
      <c r="F38" s="10">
        <f t="shared" si="9"/>
        <v>1.9837137104373095</v>
      </c>
      <c r="G38" s="22">
        <v>2</v>
      </c>
      <c r="H38" s="10">
        <f t="shared" si="10"/>
        <v>4.0816326530612246</v>
      </c>
      <c r="I38" s="10">
        <f t="shared" si="11"/>
        <v>1.9837137104373095</v>
      </c>
      <c r="J38" s="22">
        <v>0</v>
      </c>
      <c r="K38" s="10">
        <f t="shared" si="12"/>
        <v>0</v>
      </c>
      <c r="L38" s="10">
        <f t="shared" si="13"/>
        <v>0</v>
      </c>
    </row>
    <row r="39" spans="3:12" ht="38.25" customHeight="1" x14ac:dyDescent="0.2">
      <c r="C39" s="2" t="s">
        <v>13</v>
      </c>
      <c r="D39" s="1">
        <v>0</v>
      </c>
      <c r="E39" s="3">
        <f t="shared" si="8"/>
        <v>0</v>
      </c>
      <c r="F39" s="3">
        <f t="shared" si="9"/>
        <v>0</v>
      </c>
      <c r="G39" s="20">
        <v>0</v>
      </c>
      <c r="H39" s="3">
        <f t="shared" si="10"/>
        <v>0</v>
      </c>
      <c r="I39" s="3">
        <f t="shared" si="11"/>
        <v>0</v>
      </c>
      <c r="J39" s="20">
        <v>0</v>
      </c>
      <c r="K39" s="3">
        <f t="shared" si="12"/>
        <v>0</v>
      </c>
      <c r="L39" s="3">
        <f t="shared" si="13"/>
        <v>0</v>
      </c>
    </row>
    <row r="40" spans="3:12" ht="38.25" customHeight="1" x14ac:dyDescent="0.2">
      <c r="C40" s="8" t="s">
        <v>14</v>
      </c>
      <c r="D40" s="9">
        <v>0</v>
      </c>
      <c r="E40" s="10">
        <f t="shared" si="8"/>
        <v>0</v>
      </c>
      <c r="F40" s="10">
        <f t="shared" si="9"/>
        <v>0</v>
      </c>
      <c r="G40" s="22">
        <v>2</v>
      </c>
      <c r="H40" s="10">
        <f t="shared" si="10"/>
        <v>4.0816326530612246</v>
      </c>
      <c r="I40" s="10">
        <f t="shared" si="11"/>
        <v>1.9837137104373095</v>
      </c>
      <c r="J40" s="22">
        <v>2</v>
      </c>
      <c r="K40" s="10">
        <f t="shared" si="12"/>
        <v>4.8780487804878048</v>
      </c>
      <c r="L40" s="10">
        <f t="shared" si="13"/>
        <v>1.9837137104373095</v>
      </c>
    </row>
    <row r="41" spans="3:12" ht="38.25" customHeight="1" x14ac:dyDescent="0.2">
      <c r="C41" s="2" t="s">
        <v>15</v>
      </c>
      <c r="D41" s="1">
        <v>10</v>
      </c>
      <c r="E41" s="3">
        <f t="shared" si="8"/>
        <v>24.390243902439025</v>
      </c>
      <c r="F41" s="3">
        <f t="shared" si="9"/>
        <v>9.9185685521865494</v>
      </c>
      <c r="G41" s="20">
        <v>12</v>
      </c>
      <c r="H41" s="3">
        <f t="shared" si="10"/>
        <v>24.489795918367346</v>
      </c>
      <c r="I41" s="3">
        <f t="shared" si="11"/>
        <v>11.902282262623858</v>
      </c>
      <c r="J41" s="20">
        <v>12</v>
      </c>
      <c r="K41" s="3">
        <f t="shared" si="12"/>
        <v>29.268292682926827</v>
      </c>
      <c r="L41" s="3">
        <f t="shared" si="13"/>
        <v>11.902282262623858</v>
      </c>
    </row>
    <row r="42" spans="3:12" ht="38.25" customHeight="1" thickBot="1" x14ac:dyDescent="0.3">
      <c r="C42" s="5" t="s">
        <v>16</v>
      </c>
      <c r="D42" s="6">
        <f>SUM(D33:D41)</f>
        <v>41</v>
      </c>
      <c r="E42" s="7">
        <f>SUM(E33:E41)</f>
        <v>100</v>
      </c>
      <c r="F42" s="7">
        <f t="shared" si="9"/>
        <v>40.666131063964848</v>
      </c>
      <c r="G42" s="24">
        <f>SUM(G33:G41)</f>
        <v>49</v>
      </c>
      <c r="H42" s="7">
        <f>SUM(H33:H41)</f>
        <v>100</v>
      </c>
      <c r="I42" s="7">
        <f t="shared" si="11"/>
        <v>48.60098590571409</v>
      </c>
      <c r="J42" s="24">
        <f>SUM(J33:J41)</f>
        <v>41</v>
      </c>
      <c r="K42" s="7">
        <f>SUM(K33:K41)</f>
        <v>100</v>
      </c>
      <c r="L42" s="7">
        <f t="shared" si="13"/>
        <v>40.666131063964848</v>
      </c>
    </row>
    <row r="43" spans="3:12" ht="7.15" customHeight="1" thickTop="1" x14ac:dyDescent="0.2"/>
    <row r="44" spans="3:12" ht="7.15" customHeight="1" x14ac:dyDescent="0.2"/>
    <row r="45" spans="3:12" ht="7.15" customHeight="1" x14ac:dyDescent="0.2"/>
    <row r="46" spans="3:12" ht="7.15" customHeight="1" x14ac:dyDescent="0.2"/>
    <row r="47" spans="3:12" ht="7.15" customHeight="1" x14ac:dyDescent="0.2"/>
    <row r="48" spans="3:12" ht="7.15" customHeight="1" x14ac:dyDescent="0.2"/>
    <row r="49" spans="3:15" ht="7.15" customHeight="1" x14ac:dyDescent="0.2"/>
    <row r="50" spans="3:15" ht="7.15" customHeight="1" x14ac:dyDescent="0.2"/>
    <row r="59" spans="3:15" ht="36" customHeight="1" x14ac:dyDescent="0.25">
      <c r="C59" s="26" t="s">
        <v>28</v>
      </c>
      <c r="D59" s="26"/>
      <c r="E59" s="26"/>
      <c r="F59" s="26"/>
      <c r="G59" s="26"/>
      <c r="H59" s="26"/>
    </row>
    <row r="60" spans="3:15" ht="6" customHeight="1" x14ac:dyDescent="0.25">
      <c r="G60" s="16"/>
      <c r="H60" s="16"/>
      <c r="I60" s="16"/>
      <c r="J60" s="16"/>
      <c r="K60" s="16"/>
      <c r="L60" s="16"/>
    </row>
    <row r="61" spans="3:15" ht="38.25" customHeight="1" thickBot="1" x14ac:dyDescent="0.3">
      <c r="C61" s="4" t="s">
        <v>0</v>
      </c>
      <c r="D61" s="4" t="s">
        <v>38</v>
      </c>
      <c r="E61" s="4" t="s">
        <v>39</v>
      </c>
      <c r="F61" s="4" t="s">
        <v>40</v>
      </c>
      <c r="G61" s="18" t="s">
        <v>35</v>
      </c>
      <c r="H61" s="4" t="s">
        <v>36</v>
      </c>
      <c r="I61" s="19" t="s">
        <v>37</v>
      </c>
      <c r="J61" s="4" t="s">
        <v>42</v>
      </c>
      <c r="K61" s="4" t="s">
        <v>43</v>
      </c>
      <c r="L61" s="4" t="s">
        <v>44</v>
      </c>
      <c r="M61" s="18" t="s">
        <v>46</v>
      </c>
      <c r="N61" s="4" t="s">
        <v>47</v>
      </c>
      <c r="O61" s="4" t="s">
        <v>48</v>
      </c>
    </row>
    <row r="62" spans="3:15" ht="38.25" customHeight="1" thickTop="1" x14ac:dyDescent="0.2">
      <c r="C62" s="2" t="s">
        <v>7</v>
      </c>
      <c r="D62" s="1">
        <v>14</v>
      </c>
      <c r="E62" s="3">
        <f t="shared" ref="E62:E71" si="14">D62/$D$72*100</f>
        <v>31.818181818181817</v>
      </c>
      <c r="F62" s="3">
        <f>(D62/93551)*100000</f>
        <v>14.965099250676102</v>
      </c>
      <c r="G62" s="20">
        <v>13</v>
      </c>
      <c r="H62" s="3">
        <f t="shared" ref="H62:H72" si="15">G62/$G$72*100</f>
        <v>33.333333333333329</v>
      </c>
      <c r="I62" s="21">
        <f>(G62/89609)*100000</f>
        <v>14.507471347744088</v>
      </c>
      <c r="J62" s="1">
        <v>11</v>
      </c>
      <c r="K62" s="3">
        <f>J62/$J$72*100</f>
        <v>25.581395348837212</v>
      </c>
      <c r="L62" s="3">
        <f>(J62/87321)*100000</f>
        <v>12.597198841057708</v>
      </c>
      <c r="M62" s="20">
        <v>16</v>
      </c>
      <c r="N62" s="3">
        <f>M62/$M$72*100</f>
        <v>31.372549019607842</v>
      </c>
      <c r="O62" s="3">
        <f>(M62/87504)*100000</f>
        <v>18.284878405558601</v>
      </c>
    </row>
    <row r="63" spans="3:15" ht="38.25" customHeight="1" x14ac:dyDescent="0.2">
      <c r="C63" s="8" t="s">
        <v>8</v>
      </c>
      <c r="D63" s="9">
        <v>1</v>
      </c>
      <c r="E63" s="10">
        <f t="shared" si="14"/>
        <v>2.2727272727272729</v>
      </c>
      <c r="F63" s="10">
        <f>(D63/93551)*100000</f>
        <v>1.0689356607625788</v>
      </c>
      <c r="G63" s="22">
        <v>2</v>
      </c>
      <c r="H63" s="10">
        <f t="shared" si="15"/>
        <v>5.1282051282051277</v>
      </c>
      <c r="I63" s="23">
        <f t="shared" ref="I63:I72" si="16">(G63/89609)*100000</f>
        <v>2.231918668883706</v>
      </c>
      <c r="J63" s="9">
        <v>6</v>
      </c>
      <c r="K63" s="10">
        <f t="shared" ref="K63:K71" si="17">J63/$J$72*100</f>
        <v>13.953488372093023</v>
      </c>
      <c r="L63" s="10">
        <f t="shared" ref="L63:L71" si="18">(J63/87321)*100000</f>
        <v>6.8711993678496581</v>
      </c>
      <c r="M63" s="22">
        <v>7</v>
      </c>
      <c r="N63" s="10">
        <f t="shared" ref="N63:N71" si="19">M63/$M$72*100</f>
        <v>13.725490196078432</v>
      </c>
      <c r="O63" s="10">
        <f t="shared" ref="O63:O72" si="20">(M63/87504)*100000</f>
        <v>7.9996343024318897</v>
      </c>
    </row>
    <row r="64" spans="3:15" ht="38.25" customHeight="1" x14ac:dyDescent="0.2">
      <c r="C64" s="2" t="s">
        <v>9</v>
      </c>
      <c r="D64" s="1">
        <v>3</v>
      </c>
      <c r="E64" s="3">
        <f t="shared" si="14"/>
        <v>6.8181818181818175</v>
      </c>
      <c r="F64" s="3">
        <f t="shared" ref="F64:F71" si="21">(D64/93551)*100000</f>
        <v>3.2068069822877363</v>
      </c>
      <c r="G64" s="20">
        <v>2</v>
      </c>
      <c r="H64" s="3">
        <f t="shared" si="15"/>
        <v>5.1282051282051277</v>
      </c>
      <c r="I64" s="21">
        <f t="shared" si="16"/>
        <v>2.231918668883706</v>
      </c>
      <c r="J64" s="1">
        <v>1</v>
      </c>
      <c r="K64" s="3">
        <f t="shared" si="17"/>
        <v>2.3255813953488373</v>
      </c>
      <c r="L64" s="3">
        <f t="shared" si="18"/>
        <v>1.1451998946416095</v>
      </c>
      <c r="M64" s="20">
        <v>1</v>
      </c>
      <c r="N64" s="3">
        <f t="shared" si="19"/>
        <v>1.9607843137254901</v>
      </c>
      <c r="O64" s="3">
        <f t="shared" si="20"/>
        <v>1.1428049003474126</v>
      </c>
    </row>
    <row r="65" spans="3:15" ht="38.25" customHeight="1" x14ac:dyDescent="0.2">
      <c r="C65" s="8" t="s">
        <v>10</v>
      </c>
      <c r="D65" s="9">
        <v>4</v>
      </c>
      <c r="E65" s="10">
        <f t="shared" si="14"/>
        <v>9.0909090909090917</v>
      </c>
      <c r="F65" s="10">
        <f t="shared" si="21"/>
        <v>4.2757426430503154</v>
      </c>
      <c r="G65" s="22">
        <v>0</v>
      </c>
      <c r="H65" s="10">
        <f t="shared" si="15"/>
        <v>0</v>
      </c>
      <c r="I65" s="23">
        <f t="shared" si="16"/>
        <v>0</v>
      </c>
      <c r="J65" s="9">
        <v>1</v>
      </c>
      <c r="K65" s="10">
        <f t="shared" si="17"/>
        <v>2.3255813953488373</v>
      </c>
      <c r="L65" s="10">
        <f t="shared" si="18"/>
        <v>1.1451998946416095</v>
      </c>
      <c r="M65" s="22">
        <v>2</v>
      </c>
      <c r="N65" s="10">
        <f t="shared" si="19"/>
        <v>3.9215686274509802</v>
      </c>
      <c r="O65" s="10">
        <f t="shared" si="20"/>
        <v>2.2856098006948251</v>
      </c>
    </row>
    <row r="66" spans="3:15" ht="38.25" customHeight="1" x14ac:dyDescent="0.2">
      <c r="C66" s="17" t="s">
        <v>11</v>
      </c>
      <c r="D66" s="1">
        <v>4</v>
      </c>
      <c r="E66" s="3">
        <f t="shared" si="14"/>
        <v>9.0909090909090917</v>
      </c>
      <c r="F66" s="3">
        <f t="shared" si="21"/>
        <v>4.2757426430503154</v>
      </c>
      <c r="G66" s="20">
        <v>7</v>
      </c>
      <c r="H66" s="3">
        <f t="shared" si="15"/>
        <v>17.948717948717949</v>
      </c>
      <c r="I66" s="21">
        <f t="shared" si="16"/>
        <v>7.8117153410929712</v>
      </c>
      <c r="J66" s="1">
        <v>4</v>
      </c>
      <c r="K66" s="3">
        <f t="shared" si="17"/>
        <v>9.3023255813953494</v>
      </c>
      <c r="L66" s="3">
        <f t="shared" si="18"/>
        <v>4.5807995785664382</v>
      </c>
      <c r="M66" s="20">
        <v>8</v>
      </c>
      <c r="N66" s="3">
        <f t="shared" si="19"/>
        <v>15.686274509803921</v>
      </c>
      <c r="O66" s="3">
        <f t="shared" si="20"/>
        <v>9.1424392027793004</v>
      </c>
    </row>
    <row r="67" spans="3:15" ht="38.25" customHeight="1" x14ac:dyDescent="0.2">
      <c r="C67" s="8" t="s">
        <v>12</v>
      </c>
      <c r="D67" s="9">
        <v>0</v>
      </c>
      <c r="E67" s="10">
        <f t="shared" si="14"/>
        <v>0</v>
      </c>
      <c r="F67" s="10">
        <f t="shared" si="21"/>
        <v>0</v>
      </c>
      <c r="G67" s="22">
        <v>1</v>
      </c>
      <c r="H67" s="10">
        <f t="shared" si="15"/>
        <v>2.5641025641025639</v>
      </c>
      <c r="I67" s="23">
        <f t="shared" si="16"/>
        <v>1.115959334441853</v>
      </c>
      <c r="J67" s="9">
        <v>0</v>
      </c>
      <c r="K67" s="10">
        <f t="shared" si="17"/>
        <v>0</v>
      </c>
      <c r="L67" s="10">
        <f t="shared" si="18"/>
        <v>0</v>
      </c>
      <c r="M67" s="22">
        <v>1</v>
      </c>
      <c r="N67" s="10">
        <f t="shared" si="19"/>
        <v>1.9607843137254901</v>
      </c>
      <c r="O67" s="10">
        <f t="shared" si="20"/>
        <v>1.1428049003474126</v>
      </c>
    </row>
    <row r="68" spans="3:15" ht="38.25" customHeight="1" x14ac:dyDescent="0.2">
      <c r="C68" s="2" t="s">
        <v>13</v>
      </c>
      <c r="D68" s="1">
        <v>0</v>
      </c>
      <c r="E68" s="3">
        <f t="shared" si="14"/>
        <v>0</v>
      </c>
      <c r="F68" s="3">
        <f t="shared" si="21"/>
        <v>0</v>
      </c>
      <c r="G68" s="20">
        <v>1</v>
      </c>
      <c r="H68" s="3">
        <f t="shared" si="15"/>
        <v>2.5641025641025639</v>
      </c>
      <c r="I68" s="21">
        <f t="shared" si="16"/>
        <v>1.115959334441853</v>
      </c>
      <c r="J68" s="1">
        <v>1</v>
      </c>
      <c r="K68" s="3">
        <f t="shared" si="17"/>
        <v>2.3255813953488373</v>
      </c>
      <c r="L68" s="3">
        <f t="shared" si="18"/>
        <v>1.1451998946416095</v>
      </c>
      <c r="M68" s="20">
        <v>1</v>
      </c>
      <c r="N68" s="3">
        <f t="shared" si="19"/>
        <v>1.9607843137254901</v>
      </c>
      <c r="O68" s="3">
        <f t="shared" si="20"/>
        <v>1.1428049003474126</v>
      </c>
    </row>
    <row r="69" spans="3:15" ht="38.25" customHeight="1" x14ac:dyDescent="0.2">
      <c r="C69" s="8" t="s">
        <v>14</v>
      </c>
      <c r="D69" s="9">
        <v>2</v>
      </c>
      <c r="E69" s="10">
        <f t="shared" si="14"/>
        <v>4.5454545454545459</v>
      </c>
      <c r="F69" s="10">
        <f>(D69/93551)*100000</f>
        <v>2.1378713215251577</v>
      </c>
      <c r="G69" s="22">
        <v>2</v>
      </c>
      <c r="H69" s="10">
        <f t="shared" si="15"/>
        <v>5.1282051282051277</v>
      </c>
      <c r="I69" s="23">
        <f t="shared" si="16"/>
        <v>2.231918668883706</v>
      </c>
      <c r="J69" s="9">
        <v>0</v>
      </c>
      <c r="K69" s="10">
        <f t="shared" si="17"/>
        <v>0</v>
      </c>
      <c r="L69" s="10">
        <f t="shared" si="18"/>
        <v>0</v>
      </c>
      <c r="M69" s="22">
        <v>1</v>
      </c>
      <c r="N69" s="10">
        <f t="shared" si="19"/>
        <v>1.9607843137254901</v>
      </c>
      <c r="O69" s="10">
        <f t="shared" si="20"/>
        <v>1.1428049003474126</v>
      </c>
    </row>
    <row r="70" spans="3:15" ht="38.25" customHeight="1" x14ac:dyDescent="0.2">
      <c r="C70" s="2" t="s">
        <v>41</v>
      </c>
      <c r="D70" s="1">
        <v>2</v>
      </c>
      <c r="E70" s="3">
        <f t="shared" si="14"/>
        <v>4.5454545454545459</v>
      </c>
      <c r="F70" s="3">
        <f t="shared" si="21"/>
        <v>2.1378713215251577</v>
      </c>
      <c r="G70" s="20">
        <v>0</v>
      </c>
      <c r="H70" s="3">
        <f t="shared" si="15"/>
        <v>0</v>
      </c>
      <c r="I70" s="21">
        <f t="shared" si="16"/>
        <v>0</v>
      </c>
      <c r="J70" s="1">
        <v>0</v>
      </c>
      <c r="K70" s="3">
        <f t="shared" si="17"/>
        <v>0</v>
      </c>
      <c r="L70" s="3">
        <f t="shared" si="18"/>
        <v>0</v>
      </c>
      <c r="M70" s="20">
        <v>0</v>
      </c>
      <c r="N70" s="3">
        <f t="shared" si="19"/>
        <v>0</v>
      </c>
      <c r="O70" s="3">
        <f t="shared" si="20"/>
        <v>0</v>
      </c>
    </row>
    <row r="71" spans="3:15" ht="38.25" customHeight="1" x14ac:dyDescent="0.2">
      <c r="C71" s="8" t="s">
        <v>15</v>
      </c>
      <c r="D71" s="9">
        <v>14</v>
      </c>
      <c r="E71" s="10">
        <f t="shared" si="14"/>
        <v>31.818181818181817</v>
      </c>
      <c r="F71" s="10">
        <f t="shared" si="21"/>
        <v>14.965099250676102</v>
      </c>
      <c r="G71" s="22">
        <v>11</v>
      </c>
      <c r="H71" s="10">
        <f t="shared" si="15"/>
        <v>28.205128205128204</v>
      </c>
      <c r="I71" s="23">
        <f t="shared" si="16"/>
        <v>12.275552678860381</v>
      </c>
      <c r="J71" s="9">
        <v>19</v>
      </c>
      <c r="K71" s="10">
        <f t="shared" si="17"/>
        <v>44.186046511627907</v>
      </c>
      <c r="L71" s="10">
        <f t="shared" si="18"/>
        <v>21.758797998190584</v>
      </c>
      <c r="M71" s="22">
        <v>14</v>
      </c>
      <c r="N71" s="10">
        <f t="shared" si="19"/>
        <v>27.450980392156865</v>
      </c>
      <c r="O71" s="10">
        <f t="shared" si="20"/>
        <v>15.999268604863779</v>
      </c>
    </row>
    <row r="72" spans="3:15" ht="38.25" customHeight="1" thickBot="1" x14ac:dyDescent="0.3">
      <c r="C72" s="5" t="s">
        <v>16</v>
      </c>
      <c r="D72" s="6">
        <f>SUM(D62:D71)</f>
        <v>44</v>
      </c>
      <c r="E72" s="7">
        <f>SUM(E62:E71)</f>
        <v>100</v>
      </c>
      <c r="F72" s="7">
        <f>(D72/93551)*100000</f>
        <v>47.033169073553459</v>
      </c>
      <c r="G72" s="24">
        <f>SUM(G62:G71)</f>
        <v>39</v>
      </c>
      <c r="H72" s="7">
        <f t="shared" si="15"/>
        <v>100</v>
      </c>
      <c r="I72" s="25">
        <f t="shared" si="16"/>
        <v>43.52241404323226</v>
      </c>
      <c r="J72" s="6">
        <f>SUM(J62:J71)</f>
        <v>43</v>
      </c>
      <c r="K72" s="7">
        <f>SUM(K62:K71)</f>
        <v>100</v>
      </c>
      <c r="L72" s="7">
        <f>(J72/87321)*100000</f>
        <v>49.243595469589216</v>
      </c>
      <c r="M72" s="24">
        <f>SUM(M62:M71)</f>
        <v>51</v>
      </c>
      <c r="N72" s="7">
        <f>SUM(N62:N71)</f>
        <v>99.999999999999972</v>
      </c>
      <c r="O72" s="7">
        <f t="shared" si="20"/>
        <v>58.283049917718053</v>
      </c>
    </row>
    <row r="73" spans="3:15" ht="38.25" customHeight="1" thickTop="1" x14ac:dyDescent="0.2">
      <c r="C73" s="28" t="s">
        <v>50</v>
      </c>
      <c r="D73" s="28"/>
      <c r="E73" s="28"/>
      <c r="F73" s="28"/>
      <c r="G73" s="28"/>
      <c r="H73" s="28"/>
      <c r="I73" s="28"/>
      <c r="J73" s="28"/>
      <c r="K73" s="28"/>
      <c r="L73" s="28"/>
      <c r="M73" s="28"/>
      <c r="N73" s="28"/>
      <c r="O73" s="28"/>
    </row>
    <row r="74" spans="3:15" ht="17.45" customHeight="1" x14ac:dyDescent="0.2">
      <c r="C74" s="14" t="s">
        <v>17</v>
      </c>
      <c r="D74" s="14"/>
      <c r="E74" s="14"/>
      <c r="F74" s="14"/>
      <c r="G74" s="14"/>
      <c r="H74" s="14"/>
    </row>
    <row r="75" spans="3:15" ht="24.75" customHeight="1" x14ac:dyDescent="0.2">
      <c r="C75" s="29" t="s">
        <v>49</v>
      </c>
      <c r="D75" s="29"/>
      <c r="E75" s="29"/>
      <c r="F75" s="29"/>
      <c r="G75" s="29"/>
      <c r="H75" s="29"/>
      <c r="I75" s="29"/>
      <c r="J75" s="29"/>
      <c r="K75" s="29"/>
      <c r="L75" s="29"/>
      <c r="M75" s="29"/>
      <c r="N75" s="29"/>
    </row>
    <row r="76" spans="3:15" ht="13.9" customHeight="1" x14ac:dyDescent="0.2">
      <c r="I76" s="15"/>
    </row>
    <row r="78" spans="3:15" ht="27" customHeight="1" x14ac:dyDescent="0.2"/>
  </sheetData>
  <mergeCells count="6">
    <mergeCell ref="C75:N75"/>
    <mergeCell ref="C59:H59"/>
    <mergeCell ref="C8:I8"/>
    <mergeCell ref="C9:I9"/>
    <mergeCell ref="C30:H30"/>
    <mergeCell ref="C73:O73"/>
  </mergeCells>
  <pageMargins left="0.23622047244094491" right="0.23622047244094491" top="0.74803149606299213" bottom="0.74803149606299213" header="0.31496062992125984" footer="0.31496062992125984"/>
  <pageSetup paperSize="17" scale="71" orientation="landscape" r:id="rId1"/>
  <rowBreaks count="2" manualBreakCount="2">
    <brk id="21" max="16383" man="1"/>
    <brk id="51" max="16383" man="1"/>
  </rowBreaks>
  <ignoredErrors>
    <ignoredError sqref="F21 I21 L21 F42 I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Ivan Montañez Galvez</cp:lastModifiedBy>
  <cp:lastPrinted>2024-04-16T18:33:46Z</cp:lastPrinted>
  <dcterms:created xsi:type="dcterms:W3CDTF">2015-05-18T17:51:58Z</dcterms:created>
  <dcterms:modified xsi:type="dcterms:W3CDTF">2024-04-18T16:24:59Z</dcterms:modified>
</cp:coreProperties>
</file>