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X:\SIGEM\3.- Sociodemográfico\3.Salud\"/>
    </mc:Choice>
  </mc:AlternateContent>
  <xr:revisionPtr revIDLastSave="0" documentId="13_ncr:1_{EDA6100F-7F6E-4261-830D-FB4EB195C00B}" xr6:coauthVersionLast="47" xr6:coauthVersionMax="47" xr10:uidLastSave="{00000000-0000-0000-0000-000000000000}"/>
  <bookViews>
    <workbookView xWindow="-120" yWindow="-120" windowWidth="29040" windowHeight="15225" xr2:uid="{00000000-000D-0000-FFFF-FFFF00000000}"/>
  </bookViews>
  <sheets>
    <sheet name="3.S.7" sheetId="1" r:id="rId1"/>
  </sheets>
  <calcPr calcId="181029"/>
</workbook>
</file>

<file path=xl/calcChain.xml><?xml version="1.0" encoding="utf-8"?>
<calcChain xmlns="http://schemas.openxmlformats.org/spreadsheetml/2006/main">
  <c r="R49" i="1" l="1"/>
  <c r="R50" i="1"/>
  <c r="R51" i="1"/>
  <c r="R52" i="1"/>
  <c r="R53" i="1"/>
  <c r="R54" i="1"/>
  <c r="R55" i="1"/>
  <c r="R56" i="1"/>
  <c r="R57" i="1"/>
  <c r="R58" i="1"/>
  <c r="R59" i="1"/>
  <c r="R60" i="1"/>
  <c r="R61" i="1"/>
  <c r="R62" i="1"/>
  <c r="R63" i="1"/>
  <c r="R64" i="1"/>
  <c r="R65" i="1"/>
  <c r="R66" i="1"/>
  <c r="R67" i="1"/>
  <c r="R68" i="1"/>
  <c r="R69" i="1"/>
  <c r="R70" i="1"/>
  <c r="R48" i="1"/>
  <c r="P71" i="1" l="1"/>
  <c r="O49" i="1"/>
  <c r="O50" i="1"/>
  <c r="O51" i="1"/>
  <c r="O52" i="1"/>
  <c r="O53" i="1"/>
  <c r="O54" i="1"/>
  <c r="O55" i="1"/>
  <c r="O56" i="1"/>
  <c r="O57" i="1"/>
  <c r="O58" i="1"/>
  <c r="O59" i="1"/>
  <c r="O60" i="1"/>
  <c r="O61" i="1"/>
  <c r="O62" i="1"/>
  <c r="O63" i="1"/>
  <c r="O64" i="1"/>
  <c r="O65" i="1"/>
  <c r="O66" i="1"/>
  <c r="O67" i="1"/>
  <c r="O68" i="1"/>
  <c r="O69" i="1"/>
  <c r="O70" i="1"/>
  <c r="O48" i="1"/>
  <c r="L49" i="1"/>
  <c r="L50" i="1"/>
  <c r="L51" i="1"/>
  <c r="L52" i="1"/>
  <c r="L53" i="1"/>
  <c r="L54" i="1"/>
  <c r="L55" i="1"/>
  <c r="L56" i="1"/>
  <c r="L57" i="1"/>
  <c r="L58" i="1"/>
  <c r="L59" i="1"/>
  <c r="L60" i="1"/>
  <c r="L61" i="1"/>
  <c r="L62" i="1"/>
  <c r="L63" i="1"/>
  <c r="L64" i="1"/>
  <c r="L65" i="1"/>
  <c r="L66" i="1"/>
  <c r="L67" i="1"/>
  <c r="L68" i="1"/>
  <c r="L69" i="1"/>
  <c r="L70" i="1"/>
  <c r="L48" i="1"/>
  <c r="I49" i="1"/>
  <c r="I50" i="1"/>
  <c r="I51" i="1"/>
  <c r="I52" i="1"/>
  <c r="I53" i="1"/>
  <c r="I54" i="1"/>
  <c r="I55" i="1"/>
  <c r="I56" i="1"/>
  <c r="I57" i="1"/>
  <c r="I58" i="1"/>
  <c r="I59" i="1"/>
  <c r="I60" i="1"/>
  <c r="I61" i="1"/>
  <c r="I62" i="1"/>
  <c r="I63" i="1"/>
  <c r="I64" i="1"/>
  <c r="I65" i="1"/>
  <c r="I66" i="1"/>
  <c r="I67" i="1"/>
  <c r="I68" i="1"/>
  <c r="I69" i="1"/>
  <c r="I70" i="1"/>
  <c r="I48" i="1"/>
  <c r="F50" i="1"/>
  <c r="F51" i="1"/>
  <c r="F52" i="1"/>
  <c r="F53" i="1"/>
  <c r="F54" i="1"/>
  <c r="F55" i="1"/>
  <c r="F56" i="1"/>
  <c r="F57" i="1"/>
  <c r="F58" i="1"/>
  <c r="F59" i="1"/>
  <c r="F60" i="1"/>
  <c r="F61" i="1"/>
  <c r="F62" i="1"/>
  <c r="F63" i="1"/>
  <c r="F64" i="1"/>
  <c r="F65" i="1"/>
  <c r="F66" i="1"/>
  <c r="F67" i="1"/>
  <c r="F68" i="1"/>
  <c r="F69" i="1"/>
  <c r="F70" i="1"/>
  <c r="F49" i="1"/>
  <c r="D71" i="1"/>
  <c r="E51" i="1" s="1"/>
  <c r="U13" i="1"/>
  <c r="U14" i="1"/>
  <c r="U15" i="1"/>
  <c r="U16" i="1"/>
  <c r="U17" i="1"/>
  <c r="U18" i="1"/>
  <c r="U19" i="1"/>
  <c r="U20" i="1"/>
  <c r="U21" i="1"/>
  <c r="U22" i="1"/>
  <c r="U23" i="1"/>
  <c r="U24" i="1"/>
  <c r="U25" i="1"/>
  <c r="U26" i="1"/>
  <c r="U27" i="1"/>
  <c r="U28" i="1"/>
  <c r="U29" i="1"/>
  <c r="U30" i="1"/>
  <c r="U31" i="1"/>
  <c r="U32" i="1"/>
  <c r="U33" i="1"/>
  <c r="U12" i="1"/>
  <c r="R12" i="1"/>
  <c r="R13" i="1"/>
  <c r="R14" i="1"/>
  <c r="R15" i="1"/>
  <c r="R16" i="1"/>
  <c r="R17" i="1"/>
  <c r="R18" i="1"/>
  <c r="R19" i="1"/>
  <c r="R20" i="1"/>
  <c r="R21" i="1"/>
  <c r="R22" i="1"/>
  <c r="R23" i="1"/>
  <c r="R24" i="1"/>
  <c r="R25" i="1"/>
  <c r="R26" i="1"/>
  <c r="R27" i="1"/>
  <c r="R28" i="1"/>
  <c r="R29" i="1"/>
  <c r="R30" i="1"/>
  <c r="R31" i="1"/>
  <c r="R32" i="1"/>
  <c r="R33" i="1"/>
  <c r="O13" i="1"/>
  <c r="O14" i="1"/>
  <c r="O15" i="1"/>
  <c r="O16" i="1"/>
  <c r="O17" i="1"/>
  <c r="O18" i="1"/>
  <c r="O19" i="1"/>
  <c r="O20" i="1"/>
  <c r="O21" i="1"/>
  <c r="O22" i="1"/>
  <c r="O23" i="1"/>
  <c r="O24" i="1"/>
  <c r="O25" i="1"/>
  <c r="O26" i="1"/>
  <c r="O27" i="1"/>
  <c r="O28" i="1"/>
  <c r="O29" i="1"/>
  <c r="O30" i="1"/>
  <c r="O31" i="1"/>
  <c r="O32" i="1"/>
  <c r="O33" i="1"/>
  <c r="O12" i="1"/>
  <c r="L13" i="1"/>
  <c r="L14" i="1"/>
  <c r="L15" i="1"/>
  <c r="L16" i="1"/>
  <c r="L17" i="1"/>
  <c r="L18" i="1"/>
  <c r="L19" i="1"/>
  <c r="L20" i="1"/>
  <c r="L21" i="1"/>
  <c r="L22" i="1"/>
  <c r="L23" i="1"/>
  <c r="L24" i="1"/>
  <c r="L25" i="1"/>
  <c r="L26" i="1"/>
  <c r="L27" i="1"/>
  <c r="L28" i="1"/>
  <c r="L29" i="1"/>
  <c r="L30" i="1"/>
  <c r="L31" i="1"/>
  <c r="L32" i="1"/>
  <c r="L33" i="1"/>
  <c r="L12" i="1"/>
  <c r="I13" i="1"/>
  <c r="I14" i="1"/>
  <c r="I15" i="1"/>
  <c r="I16" i="1"/>
  <c r="I17" i="1"/>
  <c r="I18" i="1"/>
  <c r="I19" i="1"/>
  <c r="I20" i="1"/>
  <c r="I21" i="1"/>
  <c r="I22" i="1"/>
  <c r="I23" i="1"/>
  <c r="I24" i="1"/>
  <c r="I25" i="1"/>
  <c r="I26" i="1"/>
  <c r="I27" i="1"/>
  <c r="I28" i="1"/>
  <c r="I29" i="1"/>
  <c r="I30" i="1"/>
  <c r="I31" i="1"/>
  <c r="I32" i="1"/>
  <c r="I33" i="1"/>
  <c r="I12" i="1"/>
  <c r="G34" i="1"/>
  <c r="I34" i="1" s="1"/>
  <c r="F13" i="1"/>
  <c r="F14" i="1"/>
  <c r="F15" i="1"/>
  <c r="F16" i="1"/>
  <c r="F17" i="1"/>
  <c r="F18" i="1"/>
  <c r="F19" i="1"/>
  <c r="F20" i="1"/>
  <c r="F21" i="1"/>
  <c r="F22" i="1"/>
  <c r="F23" i="1"/>
  <c r="F24" i="1"/>
  <c r="F25" i="1"/>
  <c r="F26" i="1"/>
  <c r="F27" i="1"/>
  <c r="F28" i="1"/>
  <c r="F29" i="1"/>
  <c r="F30" i="1"/>
  <c r="F31" i="1"/>
  <c r="F32" i="1"/>
  <c r="F33" i="1"/>
  <c r="F12" i="1"/>
  <c r="D34" i="1"/>
  <c r="E16" i="1" s="1"/>
  <c r="M71" i="1"/>
  <c r="N49" i="1" s="1"/>
  <c r="S34" i="1"/>
  <c r="T13" i="1" s="1"/>
  <c r="P34" i="1"/>
  <c r="Q15" i="1" s="1"/>
  <c r="M34" i="1"/>
  <c r="N17" i="1" s="1"/>
  <c r="J71" i="1"/>
  <c r="K49" i="1" s="1"/>
  <c r="Q49" i="1" l="1"/>
  <c r="Q57" i="1"/>
  <c r="Q65" i="1"/>
  <c r="Q55" i="1"/>
  <c r="Q50" i="1"/>
  <c r="Q58" i="1"/>
  <c r="Q66" i="1"/>
  <c r="Q48" i="1"/>
  <c r="Q71" i="1" s="1"/>
  <c r="Q51" i="1"/>
  <c r="Q59" i="1"/>
  <c r="Q67" i="1"/>
  <c r="Q52" i="1"/>
  <c r="Q60" i="1"/>
  <c r="Q68" i="1"/>
  <c r="Q53" i="1"/>
  <c r="Q61" i="1"/>
  <c r="Q69" i="1"/>
  <c r="Q54" i="1"/>
  <c r="Q62" i="1"/>
  <c r="Q70" i="1"/>
  <c r="R71" i="1"/>
  <c r="Q56" i="1"/>
  <c r="Q64" i="1"/>
  <c r="Q63" i="1"/>
  <c r="E50" i="1"/>
  <c r="N56" i="1"/>
  <c r="E66" i="1"/>
  <c r="E58" i="1"/>
  <c r="K56" i="1"/>
  <c r="E65" i="1"/>
  <c r="E57" i="1"/>
  <c r="E49" i="1"/>
  <c r="K48" i="1"/>
  <c r="K63" i="1"/>
  <c r="K55" i="1"/>
  <c r="L71" i="1"/>
  <c r="N48" i="1"/>
  <c r="N63" i="1"/>
  <c r="N55" i="1"/>
  <c r="O71" i="1"/>
  <c r="K64" i="1"/>
  <c r="E64" i="1"/>
  <c r="E56" i="1"/>
  <c r="K70" i="1"/>
  <c r="K62" i="1"/>
  <c r="K54" i="1"/>
  <c r="N70" i="1"/>
  <c r="N62" i="1"/>
  <c r="N54" i="1"/>
  <c r="E63" i="1"/>
  <c r="E55" i="1"/>
  <c r="K69" i="1"/>
  <c r="K61" i="1"/>
  <c r="K53" i="1"/>
  <c r="N69" i="1"/>
  <c r="N61" i="1"/>
  <c r="N53" i="1"/>
  <c r="E70" i="1"/>
  <c r="E62" i="1"/>
  <c r="E54" i="1"/>
  <c r="F71" i="1"/>
  <c r="K68" i="1"/>
  <c r="K60" i="1"/>
  <c r="K52" i="1"/>
  <c r="N68" i="1"/>
  <c r="N60" i="1"/>
  <c r="N52" i="1"/>
  <c r="N64" i="1"/>
  <c r="E69" i="1"/>
  <c r="E61" i="1"/>
  <c r="E53" i="1"/>
  <c r="K67" i="1"/>
  <c r="K59" i="1"/>
  <c r="K51" i="1"/>
  <c r="N67" i="1"/>
  <c r="N59" i="1"/>
  <c r="N51" i="1"/>
  <c r="E68" i="1"/>
  <c r="E60" i="1"/>
  <c r="E52" i="1"/>
  <c r="K66" i="1"/>
  <c r="K58" i="1"/>
  <c r="K50" i="1"/>
  <c r="N66" i="1"/>
  <c r="N58" i="1"/>
  <c r="N50" i="1"/>
  <c r="E67" i="1"/>
  <c r="E59" i="1"/>
  <c r="K65" i="1"/>
  <c r="K57" i="1"/>
  <c r="N65" i="1"/>
  <c r="N57" i="1"/>
  <c r="H32" i="1"/>
  <c r="H30" i="1"/>
  <c r="E33" i="1"/>
  <c r="H28" i="1"/>
  <c r="N12" i="1"/>
  <c r="T28" i="1"/>
  <c r="E31" i="1"/>
  <c r="H22" i="1"/>
  <c r="N24" i="1"/>
  <c r="E29" i="1"/>
  <c r="H20" i="1"/>
  <c r="N18" i="1"/>
  <c r="F34" i="1"/>
  <c r="E22" i="1"/>
  <c r="H16" i="1"/>
  <c r="N13" i="1"/>
  <c r="E18" i="1"/>
  <c r="E15" i="1"/>
  <c r="E30" i="1"/>
  <c r="E17" i="1"/>
  <c r="H29" i="1"/>
  <c r="H17" i="1"/>
  <c r="N16" i="1"/>
  <c r="T20" i="1"/>
  <c r="E26" i="1"/>
  <c r="E14" i="1"/>
  <c r="H25" i="1"/>
  <c r="H15" i="1"/>
  <c r="N32" i="1"/>
  <c r="E25" i="1"/>
  <c r="E13" i="1"/>
  <c r="H24" i="1"/>
  <c r="H14" i="1"/>
  <c r="N29" i="1"/>
  <c r="O34" i="1"/>
  <c r="E12" i="1"/>
  <c r="E23" i="1"/>
  <c r="H33" i="1"/>
  <c r="H23" i="1"/>
  <c r="H13" i="1"/>
  <c r="N26" i="1"/>
  <c r="E32" i="1"/>
  <c r="E21" i="1"/>
  <c r="H31" i="1"/>
  <c r="H21" i="1"/>
  <c r="N21" i="1"/>
  <c r="Q30" i="1"/>
  <c r="Q14" i="1"/>
  <c r="E28" i="1"/>
  <c r="E20" i="1"/>
  <c r="H27" i="1"/>
  <c r="H19" i="1"/>
  <c r="N31" i="1"/>
  <c r="N23" i="1"/>
  <c r="N15" i="1"/>
  <c r="Q29" i="1"/>
  <c r="Q21" i="1"/>
  <c r="Q13" i="1"/>
  <c r="T27" i="1"/>
  <c r="T19" i="1"/>
  <c r="Q22" i="1"/>
  <c r="E27" i="1"/>
  <c r="E19" i="1"/>
  <c r="H12" i="1"/>
  <c r="H26" i="1"/>
  <c r="H18" i="1"/>
  <c r="N30" i="1"/>
  <c r="N22" i="1"/>
  <c r="N14" i="1"/>
  <c r="Q28" i="1"/>
  <c r="Q20" i="1"/>
  <c r="T12" i="1"/>
  <c r="T26" i="1"/>
  <c r="T18" i="1"/>
  <c r="U34" i="1"/>
  <c r="Q27" i="1"/>
  <c r="Q19" i="1"/>
  <c r="R34" i="1"/>
  <c r="T33" i="1"/>
  <c r="T25" i="1"/>
  <c r="T17" i="1"/>
  <c r="N28" i="1"/>
  <c r="N20" i="1"/>
  <c r="Q12" i="1"/>
  <c r="Q26" i="1"/>
  <c r="Q18" i="1"/>
  <c r="T32" i="1"/>
  <c r="T24" i="1"/>
  <c r="T16" i="1"/>
  <c r="E24" i="1"/>
  <c r="N27" i="1"/>
  <c r="N19" i="1"/>
  <c r="Q33" i="1"/>
  <c r="Q25" i="1"/>
  <c r="Q17" i="1"/>
  <c r="T31" i="1"/>
  <c r="T23" i="1"/>
  <c r="T15" i="1"/>
  <c r="Q32" i="1"/>
  <c r="Q16" i="1"/>
  <c r="T30" i="1"/>
  <c r="T22" i="1"/>
  <c r="T14" i="1"/>
  <c r="Q24" i="1"/>
  <c r="N33" i="1"/>
  <c r="N25" i="1"/>
  <c r="Q31" i="1"/>
  <c r="Q23" i="1"/>
  <c r="T29" i="1"/>
  <c r="T21" i="1"/>
  <c r="G71" i="1"/>
  <c r="N71" i="1" l="1"/>
  <c r="H50" i="1"/>
  <c r="H58" i="1"/>
  <c r="H66" i="1"/>
  <c r="H57" i="1"/>
  <c r="H51" i="1"/>
  <c r="H59" i="1"/>
  <c r="H67" i="1"/>
  <c r="H52" i="1"/>
  <c r="H60" i="1"/>
  <c r="H68" i="1"/>
  <c r="H53" i="1"/>
  <c r="H61" i="1"/>
  <c r="H69" i="1"/>
  <c r="H54" i="1"/>
  <c r="H62" i="1"/>
  <c r="H70" i="1"/>
  <c r="I71" i="1"/>
  <c r="H55" i="1"/>
  <c r="H63" i="1"/>
  <c r="H48" i="1"/>
  <c r="H49" i="1"/>
  <c r="H56" i="1"/>
  <c r="H64" i="1"/>
  <c r="H65" i="1"/>
  <c r="E71" i="1"/>
  <c r="E34" i="1"/>
  <c r="N34" i="1"/>
  <c r="Q34" i="1"/>
  <c r="H34" i="1"/>
  <c r="T34" i="1"/>
  <c r="K71" i="1"/>
  <c r="H71" i="1" l="1"/>
  <c r="J34" i="1" l="1"/>
  <c r="K19" i="1" l="1"/>
  <c r="K27" i="1"/>
  <c r="K20" i="1"/>
  <c r="K28" i="1"/>
  <c r="K13" i="1"/>
  <c r="K21" i="1"/>
  <c r="K29" i="1"/>
  <c r="K31" i="1"/>
  <c r="K14" i="1"/>
  <c r="K22" i="1"/>
  <c r="K30" i="1"/>
  <c r="K15" i="1"/>
  <c r="K23" i="1"/>
  <c r="K16" i="1"/>
  <c r="K24" i="1"/>
  <c r="K32" i="1"/>
  <c r="K18" i="1"/>
  <c r="K12" i="1"/>
  <c r="K17" i="1"/>
  <c r="K25" i="1"/>
  <c r="K33" i="1"/>
  <c r="L34" i="1"/>
  <c r="K26" i="1"/>
  <c r="K34" i="1" l="1"/>
</calcChain>
</file>

<file path=xl/sharedStrings.xml><?xml version="1.0" encoding="utf-8"?>
<sst xmlns="http://schemas.openxmlformats.org/spreadsheetml/2006/main" count="89" uniqueCount="65">
  <si>
    <t>Causa                                                                                                                                                                                                                                                                                                                               CIE-10</t>
  </si>
  <si>
    <t>Defunciones 2013</t>
  </si>
  <si>
    <t>Porcentaje 2013</t>
  </si>
  <si>
    <t>Tasa                                                                                                                                                                                                                                                                                                                                       2013</t>
  </si>
  <si>
    <t>Defunciones 2014</t>
  </si>
  <si>
    <t>Porcentaje 2014</t>
  </si>
  <si>
    <t>Tasa                                                                                                                                                                                                                                                                                                                                        2014</t>
  </si>
  <si>
    <t>Enfermedades del corazón</t>
  </si>
  <si>
    <t>Tumores malignos</t>
  </si>
  <si>
    <t>Diabetes mellitus</t>
  </si>
  <si>
    <t>Agresiones  (homicidios)</t>
  </si>
  <si>
    <t>Accidentes</t>
  </si>
  <si>
    <t>Enfermedades del hígado</t>
  </si>
  <si>
    <t>Enfermedades cerebrovasculares</t>
  </si>
  <si>
    <t>Enfermedad  por virus de la inmunodeficiencia humana</t>
  </si>
  <si>
    <t>Neumonía e influenza</t>
  </si>
  <si>
    <t>Lesiones autoinfligidas intencionalmente (suicidios)</t>
  </si>
  <si>
    <t>Insuficiencia  renal</t>
  </si>
  <si>
    <t>Hepatitis viral</t>
  </si>
  <si>
    <t>Septicemia</t>
  </si>
  <si>
    <t>Enfermedades pulmonares  obstructivas  crónicas,  excepto bronquitis,  bronquiectasia</t>
  </si>
  <si>
    <t>Malformaciones congénitas,  deformidades y anomalías  cromosómicas</t>
  </si>
  <si>
    <t>Desnutrición y otras deficiencias  nutricionales</t>
  </si>
  <si>
    <t>Síndrome de dependencia del alcohol</t>
  </si>
  <si>
    <t>Obesidad</t>
  </si>
  <si>
    <t>Anemias</t>
  </si>
  <si>
    <t>Tuberculosis pulmonar</t>
  </si>
  <si>
    <t>Pancreatitis  aguda y otras enfermedades del páncreas</t>
  </si>
  <si>
    <t>Resto</t>
  </si>
  <si>
    <t>Total</t>
  </si>
  <si>
    <t>3.S.7 Principales causas de defunción en edad productiva en el Municipio de Juárez</t>
  </si>
  <si>
    <r>
      <rPr>
        <b/>
        <sz val="10"/>
        <color theme="5" tint="-0.499984740745262"/>
        <rFont val="Arial"/>
        <family val="2"/>
      </rPr>
      <t xml:space="preserve">Nota 2: </t>
    </r>
    <r>
      <rPr>
        <sz val="10"/>
        <color theme="5" tint="-0.499984740745262"/>
        <rFont val="Arial"/>
        <family val="2"/>
      </rPr>
      <t>CIE-10 es el acrónimo de la Clasificación internacional de enfermedades, décima versión.</t>
    </r>
  </si>
  <si>
    <t>Defunciones 2015</t>
  </si>
  <si>
    <t>Porcentaje 2015</t>
  </si>
  <si>
    <t>Tasa                                                                                                                                                                                                                                                                                                                                        2015</t>
  </si>
  <si>
    <t>Defunciones 2016</t>
  </si>
  <si>
    <t>Porcentaje 2016</t>
  </si>
  <si>
    <t>Tasa                                                                                                                                                                                                                                                                                                                                       2016</t>
  </si>
  <si>
    <t>3.S.7 Continuación…</t>
  </si>
  <si>
    <t>Defunciones 2017</t>
  </si>
  <si>
    <t>Porcentaje 2017</t>
  </si>
  <si>
    <t>Tasa                                                                                                                                                                                                                                                                                                                                       2017</t>
  </si>
  <si>
    <t>Defunciones 2018</t>
  </si>
  <si>
    <t>Porcentaje 2018</t>
  </si>
  <si>
    <t>Tasa                                                                                                                                                                                                                                                                                                                                       2018</t>
  </si>
  <si>
    <t>Defunciones 2019</t>
  </si>
  <si>
    <t>Porcentaje 2019</t>
  </si>
  <si>
    <t>Tasa                                                                                                                                                                                                                                                                                                                                       2019</t>
  </si>
  <si>
    <t>Defunciones 2020</t>
  </si>
  <si>
    <t>Porcentaje 2020</t>
  </si>
  <si>
    <t>Tasa                                                                                                                                                                                                                                                                                                                                       2020</t>
  </si>
  <si>
    <t>Defunciones 2021</t>
  </si>
  <si>
    <t>Porcentaje 2021</t>
  </si>
  <si>
    <t>Tasa                                                                                                                                                                                                                                                                                                                                       2021</t>
  </si>
  <si>
    <t>COVID-19</t>
  </si>
  <si>
    <t>Defunciones 2022</t>
  </si>
  <si>
    <t>Porcentaje 2022</t>
  </si>
  <si>
    <t>Tasa                                                                                                                                                                                                                                                                                                                                       2022</t>
  </si>
  <si>
    <t>Defunciones 2023</t>
  </si>
  <si>
    <t>Porcentaje 2023</t>
  </si>
  <si>
    <t>Tasa                                                                                                                                                                                                                                                                                                                                       2023</t>
  </si>
  <si>
    <r>
      <rPr>
        <b/>
        <sz val="10"/>
        <color theme="5" tint="-0.499984740745262"/>
        <rFont val="Arial"/>
        <family val="2"/>
      </rPr>
      <t xml:space="preserve">Nota 1: </t>
    </r>
    <r>
      <rPr>
        <sz val="10"/>
        <color theme="5" tint="-0.499984740745262"/>
        <rFont val="Arial"/>
        <family val="2"/>
      </rPr>
      <t>Edad productiva (15 a 64 años). Tasa del 2013 y 2014 calculada sobre la Población de 15 a 64 años: 816,451 del Municipio de Juárez, según el XIII Censo de Población y Vivienda 2010 (INEGI). Para el periodo 2015-2019 se utilizó la población al 2015 (917,002 personas) según la Encuesta Intercensal 2015 (INEGI). Para 2020, 2021, 2022 y 2023 se recurrió a los montos poblacionales en dicho rango de edad  reportados en el Censo de Población y Vivienda 2020 (1,042,232 personas), en la ENOE al cuarto trimestre 2021 (1,044,804), cuarto trimestre 2022 (1,072,889) y cuarto trimestre 2023 (1,078,539). La tasa se obtiene al dividir el volumen de la causa entre la población de ese rango de edad del periodo referido multiplicado por 100 000 habitantes.</t>
    </r>
  </si>
  <si>
    <r>
      <rPr>
        <b/>
        <sz val="10"/>
        <color theme="5" tint="-0.499984740745262"/>
        <rFont val="Arial"/>
        <family val="2"/>
      </rPr>
      <t>Fuente:</t>
    </r>
    <r>
      <rPr>
        <sz val="10"/>
        <color theme="5" tint="-0.499984740745262"/>
        <rFont val="Arial"/>
        <family val="2"/>
      </rPr>
      <t xml:space="preserve"> Elaboración propia IMIP con datos de la Secretaría de Salud Chihuahua; Censos de Población y Vivienda 2010-2020, Encuesta Intercensal 2015 y Encuesta Nacional de Ocupación y Empleo (ENOE) 4to trimestre 2021, 2022 y 2023.   </t>
    </r>
  </si>
  <si>
    <r>
      <rPr>
        <b/>
        <sz val="10"/>
        <color theme="5" tint="-0.499984740745262"/>
        <rFont val="Arial"/>
        <family val="2"/>
      </rPr>
      <t>Nota 3</t>
    </r>
    <r>
      <rPr>
        <sz val="10"/>
        <color theme="5" tint="-0.499984740745262"/>
        <rFont val="Arial"/>
        <family val="2"/>
      </rPr>
      <t xml:space="preserve">: En 2023, la causa de fallecimiento COVID-19 no fue una de las principales, sin embargo se incluyó ésta para poder realizar el comparativo.    </t>
    </r>
  </si>
  <si>
    <t>2013 - 2023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</si>
</sst>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
      <sz val="11"/>
      <color theme="5" tint="-0.499984740745262"/>
      <name val="Arial"/>
      <family val="2"/>
    </font>
    <font>
      <b/>
      <sz val="11"/>
      <color theme="5" tint="-0.499984740745262"/>
      <name val="Arial"/>
      <family val="2"/>
    </font>
    <font>
      <sz val="10"/>
      <color theme="5" tint="-0.499984740745262"/>
      <name val="Arial"/>
      <family val="2"/>
    </font>
    <font>
      <b/>
      <sz val="10"/>
      <color theme="5" tint="-0.49998474074526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auto="1"/>
      </right>
      <top/>
      <bottom/>
      <diagonal/>
    </border>
    <border>
      <left style="thin">
        <color auto="1"/>
      </left>
      <right/>
      <top style="thin">
        <color auto="1"/>
      </top>
      <bottom style="double">
        <color auto="1"/>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18" fillId="0" borderId="0" xfId="0" applyFont="1"/>
    <xf numFmtId="0" fontId="18" fillId="0" borderId="0" xfId="0" applyFont="1" applyAlignment="1">
      <alignment horizontal="right"/>
    </xf>
    <xf numFmtId="0" fontId="18" fillId="34" borderId="0" xfId="0" applyFont="1" applyFill="1" applyAlignment="1">
      <alignment horizontal="right"/>
    </xf>
    <xf numFmtId="0" fontId="18" fillId="34" borderId="0" xfId="0" applyFont="1" applyFill="1"/>
    <xf numFmtId="164" fontId="18" fillId="34" borderId="0" xfId="0" applyNumberFormat="1" applyFont="1" applyFill="1"/>
    <xf numFmtId="0" fontId="19" fillId="33" borderId="10" xfId="0" applyFont="1" applyFill="1" applyBorder="1" applyAlignment="1">
      <alignment horizontal="right" wrapText="1"/>
    </xf>
    <xf numFmtId="0" fontId="19" fillId="33" borderId="10" xfId="0" applyFont="1" applyFill="1" applyBorder="1" applyAlignment="1">
      <alignment horizontal="right"/>
    </xf>
    <xf numFmtId="3" fontId="19" fillId="33" borderId="10" xfId="0" applyNumberFormat="1" applyFont="1" applyFill="1" applyBorder="1"/>
    <xf numFmtId="3" fontId="18" fillId="0" borderId="0" xfId="0" applyNumberFormat="1" applyFont="1"/>
    <xf numFmtId="164" fontId="18" fillId="0" borderId="0" xfId="0" applyNumberFormat="1" applyFont="1"/>
    <xf numFmtId="0" fontId="18" fillId="34" borderId="0" xfId="0" applyFont="1" applyFill="1" applyAlignment="1">
      <alignment horizontal="right" wrapText="1"/>
    </xf>
    <xf numFmtId="0" fontId="22" fillId="0" borderId="0" xfId="0" applyFont="1" applyAlignment="1">
      <alignment vertical="top" wrapText="1"/>
    </xf>
    <xf numFmtId="165" fontId="19" fillId="33" borderId="10" xfId="0" applyNumberFormat="1" applyFont="1" applyFill="1" applyBorder="1"/>
    <xf numFmtId="0" fontId="18" fillId="0" borderId="0" xfId="0" applyFont="1" applyAlignment="1">
      <alignment horizontal="right" wrapText="1"/>
    </xf>
    <xf numFmtId="0" fontId="19" fillId="33" borderId="11" xfId="0" applyFont="1" applyFill="1" applyBorder="1" applyAlignment="1">
      <alignment horizontal="right" wrapText="1"/>
    </xf>
    <xf numFmtId="164" fontId="18" fillId="0" borderId="12" xfId="0" applyNumberFormat="1" applyFont="1" applyBorder="1"/>
    <xf numFmtId="164" fontId="18" fillId="34" borderId="12" xfId="0" applyNumberFormat="1" applyFont="1" applyFill="1" applyBorder="1"/>
    <xf numFmtId="165" fontId="19" fillId="33" borderId="11" xfId="0" applyNumberFormat="1" applyFont="1" applyFill="1" applyBorder="1"/>
    <xf numFmtId="0" fontId="19" fillId="33" borderId="13" xfId="0" applyFont="1" applyFill="1" applyBorder="1" applyAlignment="1">
      <alignment horizontal="right" wrapText="1"/>
    </xf>
    <xf numFmtId="0" fontId="18" fillId="0" borderId="14" xfId="0" applyFont="1" applyBorder="1"/>
    <xf numFmtId="0" fontId="18" fillId="34" borderId="14" xfId="0" applyFont="1" applyFill="1" applyBorder="1"/>
    <xf numFmtId="3" fontId="19" fillId="33" borderId="13" xfId="0" applyNumberFormat="1" applyFont="1" applyFill="1" applyBorder="1"/>
    <xf numFmtId="3" fontId="18" fillId="0" borderId="14" xfId="0" applyNumberFormat="1" applyFont="1" applyBorder="1"/>
    <xf numFmtId="0" fontId="22" fillId="0" borderId="0" xfId="0" applyFont="1" applyAlignment="1">
      <alignment horizontal="left"/>
    </xf>
    <xf numFmtId="0" fontId="22" fillId="0" borderId="0" xfId="0" applyFont="1" applyAlignment="1">
      <alignment horizontal="left" wrapText="1"/>
    </xf>
    <xf numFmtId="0" fontId="21" fillId="0" borderId="0" xfId="0" applyFont="1" applyAlignment="1">
      <alignment horizontal="left"/>
    </xf>
    <xf numFmtId="0" fontId="22" fillId="0" borderId="0" xfId="0" applyFont="1" applyAlignment="1">
      <alignment horizontal="left"/>
    </xf>
    <xf numFmtId="0" fontId="20" fillId="0" borderId="0" xfId="0" applyFont="1" applyAlignment="1">
      <alignment horizontal="left"/>
    </xf>
    <xf numFmtId="0" fontId="22"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0</xdr:row>
      <xdr:rowOff>19050</xdr:rowOff>
    </xdr:from>
    <xdr:to>
      <xdr:col>3</xdr:col>
      <xdr:colOff>572271</xdr:colOff>
      <xdr:row>5</xdr:row>
      <xdr:rowOff>83441</xdr:rowOff>
    </xdr:to>
    <xdr:pic>
      <xdr:nvPicPr>
        <xdr:cNvPr id="2" name="Picture 1" descr="Logo2.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33425" y="19050"/>
          <a:ext cx="4477521" cy="969266"/>
        </a:xfrm>
        <a:prstGeom prst="rect">
          <a:avLst/>
        </a:prstGeom>
      </xdr:spPr>
    </xdr:pic>
    <xdr:clientData/>
  </xdr:twoCellAnchor>
  <xdr:twoCellAnchor editAs="oneCell">
    <xdr:from>
      <xdr:col>0</xdr:col>
      <xdr:colOff>333375</xdr:colOff>
      <xdr:row>37</xdr:row>
      <xdr:rowOff>38100</xdr:rowOff>
    </xdr:from>
    <xdr:to>
      <xdr:col>3</xdr:col>
      <xdr:colOff>153171</xdr:colOff>
      <xdr:row>42</xdr:row>
      <xdr:rowOff>83443</xdr:rowOff>
    </xdr:to>
    <xdr:pic>
      <xdr:nvPicPr>
        <xdr:cNvPr id="4" name="Picture 2" descr="Logo2.png">
          <a:extLst>
            <a:ext uri="{FF2B5EF4-FFF2-40B4-BE49-F238E27FC236}">
              <a16:creationId xmlns:a16="http://schemas.microsoft.com/office/drawing/2014/main" id="{9AAEA105-56E1-4F23-8241-01F0B73BEFA5}"/>
            </a:ext>
          </a:extLst>
        </xdr:cNvPr>
        <xdr:cNvPicPr>
          <a:picLocks noChangeAspect="1"/>
        </xdr:cNvPicPr>
      </xdr:nvPicPr>
      <xdr:blipFill>
        <a:blip xmlns:r="http://schemas.openxmlformats.org/officeDocument/2006/relationships" r:embed="rId1" cstate="print"/>
        <a:stretch>
          <a:fillRect/>
        </a:stretch>
      </xdr:blipFill>
      <xdr:spPr>
        <a:xfrm>
          <a:off x="333375" y="14249400"/>
          <a:ext cx="4582296" cy="921642"/>
        </a:xfrm>
        <a:prstGeom prst="rect">
          <a:avLst/>
        </a:prstGeom>
      </xdr:spPr>
    </xdr:pic>
    <xdr:clientData/>
  </xdr:twoCellAnchor>
</xdr:wsDr>
</file>

<file path=xl/theme/theme1.xml><?xml version="1.0" encoding="utf-8"?>
<a:theme xmlns:a="http://schemas.openxmlformats.org/drawingml/2006/main" name="Office Theme">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U76"/>
  <sheetViews>
    <sheetView showGridLines="0" tabSelected="1" topLeftCell="A58" zoomScale="80" zoomScaleNormal="80" zoomScalePageLayoutView="70" workbookViewId="0">
      <selection activeCell="F89" sqref="F89"/>
    </sheetView>
  </sheetViews>
  <sheetFormatPr defaultColWidth="9.140625" defaultRowHeight="14.25" x14ac:dyDescent="0.2"/>
  <cols>
    <col min="1" max="1" width="6.7109375" style="1" customWidth="1"/>
    <col min="2" max="2" width="7" style="1" customWidth="1"/>
    <col min="3" max="3" width="55.85546875" style="1" customWidth="1"/>
    <col min="4" max="4" width="14.42578125" style="1" customWidth="1"/>
    <col min="5" max="5" width="13.140625" style="1" customWidth="1"/>
    <col min="6" max="6" width="10.5703125" style="1" customWidth="1"/>
    <col min="7" max="7" width="14.42578125" style="1" customWidth="1"/>
    <col min="8" max="8" width="13.140625" style="1" customWidth="1"/>
    <col min="9" max="9" width="13.42578125" style="1" customWidth="1"/>
    <col min="10" max="10" width="13.85546875" style="1" customWidth="1"/>
    <col min="11" max="11" width="12.7109375" style="1" customWidth="1"/>
    <col min="12" max="12" width="12.42578125" style="1" customWidth="1"/>
    <col min="13" max="13" width="13.7109375" style="1" customWidth="1"/>
    <col min="14" max="14" width="12.28515625" style="1" customWidth="1"/>
    <col min="15" max="15" width="9.140625" style="1"/>
    <col min="16" max="16" width="14" style="1" customWidth="1"/>
    <col min="17" max="17" width="12" style="1" customWidth="1"/>
    <col min="18" max="18" width="9.140625" style="1"/>
    <col min="19" max="19" width="13.7109375" style="1" customWidth="1"/>
    <col min="20" max="20" width="13.85546875" style="1" customWidth="1"/>
    <col min="21" max="16384" width="9.140625" style="1"/>
  </cols>
  <sheetData>
    <row r="8" spans="3:21" ht="15" x14ac:dyDescent="0.25">
      <c r="C8" s="26" t="s">
        <v>30</v>
      </c>
      <c r="D8" s="26"/>
      <c r="E8" s="26"/>
      <c r="F8" s="26"/>
      <c r="G8" s="26"/>
      <c r="H8" s="26"/>
      <c r="I8" s="26"/>
    </row>
    <row r="9" spans="3:21" x14ac:dyDescent="0.2">
      <c r="C9" s="28" t="s">
        <v>64</v>
      </c>
      <c r="D9" s="28"/>
      <c r="E9" s="28"/>
      <c r="F9" s="28"/>
      <c r="G9" s="28"/>
      <c r="H9" s="28"/>
      <c r="I9" s="28"/>
    </row>
    <row r="11" spans="3:21" ht="30.75" thickBot="1" x14ac:dyDescent="0.3">
      <c r="C11" s="6" t="s">
        <v>0</v>
      </c>
      <c r="D11" s="6" t="s">
        <v>1</v>
      </c>
      <c r="E11" s="6" t="s">
        <v>2</v>
      </c>
      <c r="F11" s="15" t="s">
        <v>3</v>
      </c>
      <c r="G11" s="6" t="s">
        <v>4</v>
      </c>
      <c r="H11" s="6" t="s">
        <v>5</v>
      </c>
      <c r="I11" s="6" t="s">
        <v>6</v>
      </c>
      <c r="J11" s="19" t="s">
        <v>32</v>
      </c>
      <c r="K11" s="6" t="s">
        <v>33</v>
      </c>
      <c r="L11" s="6" t="s">
        <v>34</v>
      </c>
      <c r="M11" s="19" t="s">
        <v>35</v>
      </c>
      <c r="N11" s="6" t="s">
        <v>36</v>
      </c>
      <c r="O11" s="6" t="s">
        <v>37</v>
      </c>
      <c r="P11" s="19" t="s">
        <v>39</v>
      </c>
      <c r="Q11" s="6" t="s">
        <v>40</v>
      </c>
      <c r="R11" s="6" t="s">
        <v>41</v>
      </c>
      <c r="S11" s="19" t="s">
        <v>42</v>
      </c>
      <c r="T11" s="6" t="s">
        <v>43</v>
      </c>
      <c r="U11" s="6" t="s">
        <v>44</v>
      </c>
    </row>
    <row r="12" spans="3:21" ht="15.75" customHeight="1" thickTop="1" x14ac:dyDescent="0.2">
      <c r="C12" s="2" t="s">
        <v>7</v>
      </c>
      <c r="D12" s="1">
        <v>402</v>
      </c>
      <c r="E12" s="10">
        <f>D12/$D$34*100</f>
        <v>14.634146341463413</v>
      </c>
      <c r="F12" s="16">
        <f>(D12/816451)*100000</f>
        <v>49.237492513329038</v>
      </c>
      <c r="G12" s="1">
        <v>380</v>
      </c>
      <c r="H12" s="10">
        <f>G12/$G$34*100</f>
        <v>14.525993883792049</v>
      </c>
      <c r="I12" s="10">
        <f>(G12/816451)*100000</f>
        <v>46.542903370808538</v>
      </c>
      <c r="J12" s="20">
        <v>495</v>
      </c>
      <c r="K12" s="10">
        <f>J12/$J$34*100</f>
        <v>15.860301185517461</v>
      </c>
      <c r="L12" s="10">
        <f>(J12/917002)*100000</f>
        <v>53.980253041978095</v>
      </c>
      <c r="M12" s="20">
        <v>437</v>
      </c>
      <c r="N12" s="10">
        <f>M12/$M$34*100</f>
        <v>14.484587338415643</v>
      </c>
      <c r="O12" s="10">
        <f>(M12/917002)*100000</f>
        <v>47.655294099685712</v>
      </c>
      <c r="P12" s="20">
        <v>453</v>
      </c>
      <c r="Q12" s="10">
        <f>P12/$P$34*100</f>
        <v>14.033457249070633</v>
      </c>
      <c r="R12" s="10">
        <f>(P12/917002)*100000</f>
        <v>49.400110359628442</v>
      </c>
      <c r="S12" s="20">
        <v>636</v>
      </c>
      <c r="T12" s="10">
        <f>S12/$S$34*100</f>
        <v>13.543441226575808</v>
      </c>
      <c r="U12" s="10">
        <f>(S12/917002)*100000</f>
        <v>69.356446332723365</v>
      </c>
    </row>
    <row r="13" spans="3:21" x14ac:dyDescent="0.2">
      <c r="C13" s="3" t="s">
        <v>8</v>
      </c>
      <c r="D13" s="4">
        <v>396</v>
      </c>
      <c r="E13" s="5">
        <f t="shared" ref="E13:E33" si="0">D13/$D$34*100</f>
        <v>14.415726246814705</v>
      </c>
      <c r="F13" s="17">
        <f t="shared" ref="F13:F34" si="1">(D13/816451)*100000</f>
        <v>48.502604565368898</v>
      </c>
      <c r="G13" s="4">
        <v>367</v>
      </c>
      <c r="H13" s="5">
        <f t="shared" ref="H13:H33" si="2">G13/$G$34*100</f>
        <v>14.029051987767586</v>
      </c>
      <c r="I13" s="5">
        <f t="shared" ref="I13:I34" si="3">(G13/816451)*100000</f>
        <v>44.950646150228245</v>
      </c>
      <c r="J13" s="21">
        <v>457</v>
      </c>
      <c r="K13" s="5">
        <f t="shared" ref="K13:K33" si="4">J13/$J$34*100</f>
        <v>14.642742710669657</v>
      </c>
      <c r="L13" s="5">
        <f t="shared" ref="L13:L34" si="5">(J13/917002)*100000</f>
        <v>49.836314424614123</v>
      </c>
      <c r="M13" s="21">
        <v>404</v>
      </c>
      <c r="N13" s="5">
        <f t="shared" ref="N13:N33" si="6">M13/$M$34*100</f>
        <v>13.390785548558171</v>
      </c>
      <c r="O13" s="5">
        <f t="shared" ref="O13:O34" si="7">(M13/917002)*100000</f>
        <v>44.056610563553846</v>
      </c>
      <c r="P13" s="21">
        <v>450</v>
      </c>
      <c r="Q13" s="5">
        <f t="shared" ref="Q13:Q33" si="8">P13/$P$34*100</f>
        <v>13.940520446096654</v>
      </c>
      <c r="R13" s="5">
        <f t="shared" ref="R13:R34" si="9">P13/917002*100000</f>
        <v>49.07295731088918</v>
      </c>
      <c r="S13" s="21">
        <v>484</v>
      </c>
      <c r="T13" s="5">
        <f t="shared" ref="T13:T33" si="10">S13/$S$34*100</f>
        <v>10.306643952299829</v>
      </c>
      <c r="U13" s="5">
        <f t="shared" ref="U13:U34" si="11">(S13/917002)*100000</f>
        <v>52.780691863267471</v>
      </c>
    </row>
    <row r="14" spans="3:21" x14ac:dyDescent="0.2">
      <c r="C14" s="2" t="s">
        <v>9</v>
      </c>
      <c r="D14" s="1">
        <v>368</v>
      </c>
      <c r="E14" s="10">
        <f t="shared" si="0"/>
        <v>13.396432471787403</v>
      </c>
      <c r="F14" s="16">
        <f t="shared" si="1"/>
        <v>45.073127474888267</v>
      </c>
      <c r="G14" s="1">
        <v>353</v>
      </c>
      <c r="H14" s="10">
        <f t="shared" si="2"/>
        <v>13.49388379204893</v>
      </c>
      <c r="I14" s="10">
        <f t="shared" si="3"/>
        <v>43.235907604987929</v>
      </c>
      <c r="J14" s="20">
        <v>449</v>
      </c>
      <c r="K14" s="10">
        <f t="shared" si="4"/>
        <v>14.386414610701697</v>
      </c>
      <c r="L14" s="10">
        <f t="shared" si="5"/>
        <v>48.963906294642761</v>
      </c>
      <c r="M14" s="20">
        <v>370</v>
      </c>
      <c r="N14" s="10">
        <f t="shared" si="6"/>
        <v>12.263838249917136</v>
      </c>
      <c r="O14" s="10">
        <f t="shared" si="7"/>
        <v>40.348876011175548</v>
      </c>
      <c r="P14" s="20">
        <v>374</v>
      </c>
      <c r="Q14" s="10">
        <f t="shared" si="8"/>
        <v>11.586121437422554</v>
      </c>
      <c r="R14" s="10">
        <f t="shared" si="9"/>
        <v>40.785080076161229</v>
      </c>
      <c r="S14" s="20">
        <v>479</v>
      </c>
      <c r="T14" s="10">
        <f t="shared" si="10"/>
        <v>10.200170357751277</v>
      </c>
      <c r="U14" s="10">
        <f t="shared" si="11"/>
        <v>52.235436782035379</v>
      </c>
    </row>
    <row r="15" spans="3:21" x14ac:dyDescent="0.2">
      <c r="C15" s="3" t="s">
        <v>10</v>
      </c>
      <c r="D15" s="4">
        <v>324</v>
      </c>
      <c r="E15" s="5">
        <f t="shared" si="0"/>
        <v>11.794685111030216</v>
      </c>
      <c r="F15" s="17">
        <f t="shared" si="1"/>
        <v>39.683949189847276</v>
      </c>
      <c r="G15" s="4">
        <v>276</v>
      </c>
      <c r="H15" s="5">
        <f t="shared" si="2"/>
        <v>10.550458715596331</v>
      </c>
      <c r="I15" s="5">
        <f t="shared" si="3"/>
        <v>33.804845606166197</v>
      </c>
      <c r="J15" s="21">
        <v>239</v>
      </c>
      <c r="K15" s="5">
        <f t="shared" si="4"/>
        <v>7.6578019865427756</v>
      </c>
      <c r="L15" s="5">
        <f t="shared" si="5"/>
        <v>26.063192882894473</v>
      </c>
      <c r="M15" s="21">
        <v>360</v>
      </c>
      <c r="N15" s="5">
        <f t="shared" si="6"/>
        <v>11.932383162081537</v>
      </c>
      <c r="O15" s="5">
        <f t="shared" si="7"/>
        <v>39.258365848711342</v>
      </c>
      <c r="P15" s="21">
        <v>445</v>
      </c>
      <c r="Q15" s="5">
        <f t="shared" si="8"/>
        <v>13.78562577447336</v>
      </c>
      <c r="R15" s="5">
        <f t="shared" si="9"/>
        <v>48.527702229657081</v>
      </c>
      <c r="S15" s="21">
        <v>742</v>
      </c>
      <c r="T15" s="5">
        <f t="shared" si="10"/>
        <v>15.800681431005112</v>
      </c>
      <c r="U15" s="5">
        <f t="shared" si="11"/>
        <v>80.915854054843933</v>
      </c>
    </row>
    <row r="16" spans="3:21" x14ac:dyDescent="0.2">
      <c r="C16" s="2" t="s">
        <v>11</v>
      </c>
      <c r="D16" s="1">
        <v>230</v>
      </c>
      <c r="E16" s="10">
        <f t="shared" si="0"/>
        <v>8.372770294867129</v>
      </c>
      <c r="F16" s="16">
        <f t="shared" si="1"/>
        <v>28.170704671805165</v>
      </c>
      <c r="G16" s="1">
        <v>241</v>
      </c>
      <c r="H16" s="10">
        <f t="shared" si="2"/>
        <v>9.212538226299694</v>
      </c>
      <c r="I16" s="10">
        <f t="shared" si="3"/>
        <v>29.517999243065411</v>
      </c>
      <c r="J16" s="20">
        <v>258</v>
      </c>
      <c r="K16" s="10">
        <f t="shared" si="4"/>
        <v>8.2665812239666785</v>
      </c>
      <c r="L16" s="10">
        <f t="shared" si="5"/>
        <v>28.135162191576466</v>
      </c>
      <c r="M16" s="20">
        <v>272</v>
      </c>
      <c r="N16" s="10">
        <f t="shared" si="6"/>
        <v>9.0155783891282724</v>
      </c>
      <c r="O16" s="10">
        <f t="shared" si="7"/>
        <v>29.661876419026349</v>
      </c>
      <c r="P16" s="20">
        <v>264</v>
      </c>
      <c r="Q16" s="10">
        <f t="shared" si="8"/>
        <v>8.1784386617100377</v>
      </c>
      <c r="R16" s="10">
        <f t="shared" si="9"/>
        <v>28.789468289054984</v>
      </c>
      <c r="S16" s="20">
        <v>678</v>
      </c>
      <c r="T16" s="10">
        <f t="shared" si="10"/>
        <v>14.437819420783645</v>
      </c>
      <c r="U16" s="10">
        <f t="shared" si="11"/>
        <v>73.936589015073039</v>
      </c>
    </row>
    <row r="17" spans="3:21" x14ac:dyDescent="0.2">
      <c r="C17" s="3" t="s">
        <v>12</v>
      </c>
      <c r="D17" s="4">
        <v>220</v>
      </c>
      <c r="E17" s="5">
        <f t="shared" si="0"/>
        <v>8.0087368037859488</v>
      </c>
      <c r="F17" s="17">
        <f t="shared" si="1"/>
        <v>26.945891425204941</v>
      </c>
      <c r="G17" s="4">
        <v>210</v>
      </c>
      <c r="H17" s="5">
        <f t="shared" si="2"/>
        <v>8.0275229357798175</v>
      </c>
      <c r="I17" s="5">
        <f t="shared" si="3"/>
        <v>25.721078178604714</v>
      </c>
      <c r="J17" s="21">
        <v>262</v>
      </c>
      <c r="K17" s="5">
        <f t="shared" si="4"/>
        <v>8.3947452739506581</v>
      </c>
      <c r="L17" s="5">
        <f t="shared" si="5"/>
        <v>28.571366256562143</v>
      </c>
      <c r="M17" s="21">
        <v>275</v>
      </c>
      <c r="N17" s="5">
        <f t="shared" si="6"/>
        <v>9.1150149154789535</v>
      </c>
      <c r="O17" s="5">
        <f t="shared" si="7"/>
        <v>29.989029467765612</v>
      </c>
      <c r="P17" s="21">
        <v>265</v>
      </c>
      <c r="Q17" s="5">
        <f t="shared" si="8"/>
        <v>8.2094175960346956</v>
      </c>
      <c r="R17" s="5">
        <f t="shared" si="9"/>
        <v>28.898519305301406</v>
      </c>
      <c r="S17" s="21">
        <v>369</v>
      </c>
      <c r="T17" s="5">
        <f t="shared" si="10"/>
        <v>7.8577512776831355</v>
      </c>
      <c r="U17" s="5">
        <f t="shared" si="11"/>
        <v>40.23982499492913</v>
      </c>
    </row>
    <row r="18" spans="3:21" x14ac:dyDescent="0.2">
      <c r="C18" s="2" t="s">
        <v>13</v>
      </c>
      <c r="D18" s="1">
        <v>86</v>
      </c>
      <c r="E18" s="10">
        <f t="shared" si="0"/>
        <v>3.1306880232981436</v>
      </c>
      <c r="F18" s="16">
        <f t="shared" si="1"/>
        <v>10.533393920761931</v>
      </c>
      <c r="G18" s="1">
        <v>81</v>
      </c>
      <c r="H18" s="10">
        <f t="shared" si="2"/>
        <v>3.096330275229358</v>
      </c>
      <c r="I18" s="10">
        <f t="shared" si="3"/>
        <v>9.920987297461819</v>
      </c>
      <c r="J18" s="20">
        <v>109</v>
      </c>
      <c r="K18" s="10">
        <f t="shared" si="4"/>
        <v>3.4924703620634414</v>
      </c>
      <c r="L18" s="10">
        <f t="shared" si="5"/>
        <v>11.886560770859823</v>
      </c>
      <c r="M18" s="20">
        <v>75</v>
      </c>
      <c r="N18" s="10">
        <f t="shared" si="6"/>
        <v>2.4859131587669872</v>
      </c>
      <c r="O18" s="10">
        <f t="shared" si="7"/>
        <v>8.1788262184815306</v>
      </c>
      <c r="P18" s="20">
        <v>110</v>
      </c>
      <c r="Q18" s="10">
        <f t="shared" si="8"/>
        <v>3.4076827757125159</v>
      </c>
      <c r="R18" s="10">
        <f t="shared" si="9"/>
        <v>11.995611787106244</v>
      </c>
      <c r="S18" s="20">
        <v>168</v>
      </c>
      <c r="T18" s="10">
        <f t="shared" si="10"/>
        <v>3.5775127768313459</v>
      </c>
      <c r="U18" s="10">
        <f t="shared" si="11"/>
        <v>18.320570729398629</v>
      </c>
    </row>
    <row r="19" spans="3:21" x14ac:dyDescent="0.2">
      <c r="C19" s="3" t="s">
        <v>14</v>
      </c>
      <c r="D19" s="4">
        <v>56</v>
      </c>
      <c r="E19" s="5">
        <f t="shared" si="0"/>
        <v>2.0385875500546051</v>
      </c>
      <c r="F19" s="17">
        <f t="shared" si="1"/>
        <v>6.8589541809612573</v>
      </c>
      <c r="G19" s="4">
        <v>59</v>
      </c>
      <c r="H19" s="5">
        <f t="shared" si="2"/>
        <v>2.2553516819571864</v>
      </c>
      <c r="I19" s="5">
        <f t="shared" si="3"/>
        <v>7.2263981549413252</v>
      </c>
      <c r="J19" s="21">
        <v>79</v>
      </c>
      <c r="K19" s="5">
        <f t="shared" si="4"/>
        <v>2.5312399871835951</v>
      </c>
      <c r="L19" s="5">
        <f t="shared" si="5"/>
        <v>8.6150302834672114</v>
      </c>
      <c r="M19" s="21">
        <v>65</v>
      </c>
      <c r="N19" s="5">
        <f t="shared" si="6"/>
        <v>2.1544580709313887</v>
      </c>
      <c r="O19" s="5">
        <f t="shared" si="7"/>
        <v>7.0883160560173266</v>
      </c>
      <c r="P19" s="21">
        <v>61</v>
      </c>
      <c r="Q19" s="5">
        <f t="shared" si="8"/>
        <v>1.8897149938042133</v>
      </c>
      <c r="R19" s="5">
        <f t="shared" si="9"/>
        <v>6.652111991031644</v>
      </c>
      <c r="S19" s="21">
        <v>68</v>
      </c>
      <c r="T19" s="5">
        <f t="shared" si="10"/>
        <v>1.4480408858603067</v>
      </c>
      <c r="U19" s="5">
        <f t="shared" si="11"/>
        <v>7.4154691047565873</v>
      </c>
    </row>
    <row r="20" spans="3:21" x14ac:dyDescent="0.2">
      <c r="C20" s="2" t="s">
        <v>15</v>
      </c>
      <c r="D20" s="1">
        <v>54</v>
      </c>
      <c r="E20" s="10">
        <f t="shared" si="0"/>
        <v>1.9657808518383693</v>
      </c>
      <c r="F20" s="16">
        <f t="shared" si="1"/>
        <v>6.6139915316412123</v>
      </c>
      <c r="G20" s="1">
        <v>54</v>
      </c>
      <c r="H20" s="10">
        <f t="shared" si="2"/>
        <v>2.0642201834862388</v>
      </c>
      <c r="I20" s="10">
        <f t="shared" si="3"/>
        <v>6.6139915316412123</v>
      </c>
      <c r="J20" s="20">
        <v>48</v>
      </c>
      <c r="K20" s="10">
        <f t="shared" si="4"/>
        <v>1.5379685998077539</v>
      </c>
      <c r="L20" s="10">
        <f t="shared" si="5"/>
        <v>5.2344487798281794</v>
      </c>
      <c r="M20" s="20">
        <v>43</v>
      </c>
      <c r="N20" s="10">
        <f t="shared" si="6"/>
        <v>1.4252568776930727</v>
      </c>
      <c r="O20" s="10">
        <f t="shared" si="7"/>
        <v>4.6891936985960774</v>
      </c>
      <c r="P20" s="20">
        <v>59</v>
      </c>
      <c r="Q20" s="10">
        <f t="shared" si="8"/>
        <v>1.8277571251548947</v>
      </c>
      <c r="R20" s="10">
        <f t="shared" si="9"/>
        <v>6.4340099585388044</v>
      </c>
      <c r="S20" s="20">
        <v>96</v>
      </c>
      <c r="T20" s="10">
        <f t="shared" si="10"/>
        <v>2.0442930153321974</v>
      </c>
      <c r="U20" s="10">
        <f t="shared" si="11"/>
        <v>10.468897559656359</v>
      </c>
    </row>
    <row r="21" spans="3:21" x14ac:dyDescent="0.2">
      <c r="C21" s="3" t="s">
        <v>16</v>
      </c>
      <c r="D21" s="4">
        <v>51</v>
      </c>
      <c r="E21" s="5">
        <f t="shared" si="0"/>
        <v>1.8565708045140152</v>
      </c>
      <c r="F21" s="17">
        <f t="shared" si="1"/>
        <v>6.2465475576611453</v>
      </c>
      <c r="G21" s="4">
        <v>46</v>
      </c>
      <c r="H21" s="5">
        <f t="shared" si="2"/>
        <v>1.7584097859327217</v>
      </c>
      <c r="I21" s="5">
        <f t="shared" si="3"/>
        <v>5.6341409343610334</v>
      </c>
      <c r="J21" s="21">
        <v>60</v>
      </c>
      <c r="K21" s="5">
        <f t="shared" si="4"/>
        <v>1.9224607497596924</v>
      </c>
      <c r="L21" s="5">
        <f t="shared" si="5"/>
        <v>6.5430609747852237</v>
      </c>
      <c r="M21" s="21">
        <v>84</v>
      </c>
      <c r="N21" s="5">
        <f t="shared" si="6"/>
        <v>2.7842227378190252</v>
      </c>
      <c r="O21" s="5">
        <f t="shared" si="7"/>
        <v>9.1602853646993143</v>
      </c>
      <c r="P21" s="21">
        <v>62</v>
      </c>
      <c r="Q21" s="5">
        <f t="shared" si="8"/>
        <v>1.9206939281288724</v>
      </c>
      <c r="R21" s="5">
        <f t="shared" si="9"/>
        <v>6.7611630072780651</v>
      </c>
      <c r="S21" s="21">
        <v>49</v>
      </c>
      <c r="T21" s="5">
        <f t="shared" si="10"/>
        <v>1.0434412265758091</v>
      </c>
      <c r="U21" s="5">
        <f t="shared" si="11"/>
        <v>5.3434997960745996</v>
      </c>
    </row>
    <row r="22" spans="3:21" x14ac:dyDescent="0.2">
      <c r="C22" s="2" t="s">
        <v>17</v>
      </c>
      <c r="D22" s="1">
        <v>50</v>
      </c>
      <c r="E22" s="10">
        <f t="shared" si="0"/>
        <v>1.8201674554058973</v>
      </c>
      <c r="F22" s="16">
        <f t="shared" si="1"/>
        <v>6.1240662330011233</v>
      </c>
      <c r="G22" s="1">
        <v>54</v>
      </c>
      <c r="H22" s="10">
        <f t="shared" si="2"/>
        <v>2.0642201834862388</v>
      </c>
      <c r="I22" s="10">
        <f t="shared" si="3"/>
        <v>6.6139915316412123</v>
      </c>
      <c r="J22" s="20">
        <v>65</v>
      </c>
      <c r="K22" s="10">
        <f t="shared" si="4"/>
        <v>2.0826658122396666</v>
      </c>
      <c r="L22" s="10">
        <f t="shared" si="5"/>
        <v>7.0883160560173266</v>
      </c>
      <c r="M22" s="20">
        <v>47</v>
      </c>
      <c r="N22" s="10">
        <f t="shared" si="6"/>
        <v>1.557838912827312</v>
      </c>
      <c r="O22" s="10">
        <f t="shared" si="7"/>
        <v>5.1253977635817591</v>
      </c>
      <c r="P22" s="20">
        <v>66</v>
      </c>
      <c r="Q22" s="10">
        <f t="shared" si="8"/>
        <v>2.0446096654275094</v>
      </c>
      <c r="R22" s="10">
        <f t="shared" si="9"/>
        <v>7.1973670722637459</v>
      </c>
      <c r="S22" s="20">
        <v>74</v>
      </c>
      <c r="T22" s="10">
        <f t="shared" si="10"/>
        <v>1.5758091993185688</v>
      </c>
      <c r="U22" s="10">
        <f t="shared" si="11"/>
        <v>8.0697752022351086</v>
      </c>
    </row>
    <row r="23" spans="3:21" x14ac:dyDescent="0.2">
      <c r="C23" s="3" t="s">
        <v>18</v>
      </c>
      <c r="D23" s="4">
        <v>30</v>
      </c>
      <c r="E23" s="5">
        <f t="shared" si="0"/>
        <v>1.0921004732435384</v>
      </c>
      <c r="F23" s="17">
        <f t="shared" si="1"/>
        <v>3.6744397398006741</v>
      </c>
      <c r="G23" s="4">
        <v>23</v>
      </c>
      <c r="H23" s="5">
        <f t="shared" si="2"/>
        <v>0.87920489296636084</v>
      </c>
      <c r="I23" s="5">
        <f t="shared" si="3"/>
        <v>2.8170704671805167</v>
      </c>
      <c r="J23" s="21">
        <v>23</v>
      </c>
      <c r="K23" s="5">
        <f t="shared" si="4"/>
        <v>0.73694328740788206</v>
      </c>
      <c r="L23" s="5">
        <f t="shared" si="5"/>
        <v>2.508173373667669</v>
      </c>
      <c r="M23" s="21">
        <v>12</v>
      </c>
      <c r="N23" s="5">
        <f t="shared" si="6"/>
        <v>0.39774610540271793</v>
      </c>
      <c r="O23" s="5">
        <f t="shared" si="7"/>
        <v>1.3086121949570448</v>
      </c>
      <c r="P23" s="21">
        <v>20</v>
      </c>
      <c r="Q23" s="5">
        <f t="shared" si="8"/>
        <v>0.6195786864931847</v>
      </c>
      <c r="R23" s="5">
        <f t="shared" si="9"/>
        <v>2.1810203249284084</v>
      </c>
      <c r="S23" s="21">
        <v>33</v>
      </c>
      <c r="T23" s="5">
        <f t="shared" si="10"/>
        <v>0.70272572402044298</v>
      </c>
      <c r="U23" s="5">
        <f t="shared" si="11"/>
        <v>3.598683536131873</v>
      </c>
    </row>
    <row r="24" spans="3:21" x14ac:dyDescent="0.2">
      <c r="C24" s="2" t="s">
        <v>19</v>
      </c>
      <c r="D24" s="1">
        <v>27</v>
      </c>
      <c r="E24" s="10">
        <f t="shared" si="0"/>
        <v>0.98289042591918463</v>
      </c>
      <c r="F24" s="16">
        <f t="shared" si="1"/>
        <v>3.3069957658206062</v>
      </c>
      <c r="G24" s="1">
        <v>11</v>
      </c>
      <c r="H24" s="10">
        <f t="shared" si="2"/>
        <v>0.42048929663608559</v>
      </c>
      <c r="I24" s="10">
        <f t="shared" si="3"/>
        <v>1.3472945712602471</v>
      </c>
      <c r="J24" s="20">
        <v>12</v>
      </c>
      <c r="K24" s="10">
        <f t="shared" si="4"/>
        <v>0.38449214995193848</v>
      </c>
      <c r="L24" s="10">
        <f t="shared" si="5"/>
        <v>1.3086121949570448</v>
      </c>
      <c r="M24" s="20">
        <v>20</v>
      </c>
      <c r="N24" s="10">
        <f t="shared" si="6"/>
        <v>0.66291017567119659</v>
      </c>
      <c r="O24" s="10">
        <f t="shared" si="7"/>
        <v>2.1810203249284084</v>
      </c>
      <c r="P24" s="20">
        <v>27</v>
      </c>
      <c r="Q24" s="10">
        <f t="shared" si="8"/>
        <v>0.83643122676579917</v>
      </c>
      <c r="R24" s="10">
        <f t="shared" si="9"/>
        <v>2.9443774386533508</v>
      </c>
      <c r="S24" s="20">
        <v>35</v>
      </c>
      <c r="T24" s="10">
        <f t="shared" si="10"/>
        <v>0.74531516183986368</v>
      </c>
      <c r="U24" s="10">
        <f t="shared" si="11"/>
        <v>3.8167855686247143</v>
      </c>
    </row>
    <row r="25" spans="3:21" ht="28.5" x14ac:dyDescent="0.2">
      <c r="C25" s="11" t="s">
        <v>20</v>
      </c>
      <c r="D25" s="4">
        <v>23</v>
      </c>
      <c r="E25" s="5">
        <f t="shared" si="0"/>
        <v>0.83727702948671268</v>
      </c>
      <c r="F25" s="17">
        <f t="shared" si="1"/>
        <v>2.8170704671805167</v>
      </c>
      <c r="G25" s="4">
        <v>23</v>
      </c>
      <c r="H25" s="5">
        <f t="shared" si="2"/>
        <v>0.87920489296636084</v>
      </c>
      <c r="I25" s="5">
        <f t="shared" si="3"/>
        <v>2.8170704671805167</v>
      </c>
      <c r="J25" s="21">
        <v>21</v>
      </c>
      <c r="K25" s="5">
        <f t="shared" si="4"/>
        <v>0.67286126241589239</v>
      </c>
      <c r="L25" s="5">
        <f t="shared" si="5"/>
        <v>2.2900713411748286</v>
      </c>
      <c r="M25" s="21">
        <v>14</v>
      </c>
      <c r="N25" s="5">
        <f t="shared" si="6"/>
        <v>0.46403712296983757</v>
      </c>
      <c r="O25" s="5">
        <f t="shared" si="7"/>
        <v>1.5267142274498855</v>
      </c>
      <c r="P25" s="21">
        <v>31</v>
      </c>
      <c r="Q25" s="5">
        <f t="shared" si="8"/>
        <v>0.9603469640644362</v>
      </c>
      <c r="R25" s="5">
        <f t="shared" si="9"/>
        <v>3.3805815036390325</v>
      </c>
      <c r="S25" s="21">
        <v>30</v>
      </c>
      <c r="T25" s="5">
        <f t="shared" si="10"/>
        <v>0.6388415672913117</v>
      </c>
      <c r="U25" s="5">
        <f t="shared" si="11"/>
        <v>3.2715304873926119</v>
      </c>
    </row>
    <row r="26" spans="3:21" ht="28.5" x14ac:dyDescent="0.2">
      <c r="C26" s="14" t="s">
        <v>21</v>
      </c>
      <c r="D26" s="1">
        <v>16</v>
      </c>
      <c r="E26" s="10">
        <f t="shared" si="0"/>
        <v>0.58245358572988715</v>
      </c>
      <c r="F26" s="16">
        <f t="shared" si="1"/>
        <v>1.9597011945603593</v>
      </c>
      <c r="G26" s="1">
        <v>13</v>
      </c>
      <c r="H26" s="10">
        <f t="shared" si="2"/>
        <v>0.49694189602446481</v>
      </c>
      <c r="I26" s="10">
        <f t="shared" si="3"/>
        <v>1.5922572205802921</v>
      </c>
      <c r="J26" s="20">
        <v>12</v>
      </c>
      <c r="K26" s="10">
        <f t="shared" si="4"/>
        <v>0.38449214995193848</v>
      </c>
      <c r="L26" s="10">
        <f t="shared" si="5"/>
        <v>1.3086121949570448</v>
      </c>
      <c r="M26" s="20">
        <v>17</v>
      </c>
      <c r="N26" s="10">
        <f t="shared" si="6"/>
        <v>0.56347364932051702</v>
      </c>
      <c r="O26" s="10">
        <f t="shared" si="7"/>
        <v>1.8538672761891468</v>
      </c>
      <c r="P26" s="20">
        <v>15</v>
      </c>
      <c r="Q26" s="10">
        <f t="shared" si="8"/>
        <v>0.46468401486988847</v>
      </c>
      <c r="R26" s="10">
        <f t="shared" si="9"/>
        <v>1.6357652436963059</v>
      </c>
      <c r="S26" s="20">
        <v>29</v>
      </c>
      <c r="T26" s="10">
        <f t="shared" si="10"/>
        <v>0.61754684838160134</v>
      </c>
      <c r="U26" s="10">
        <f t="shared" si="11"/>
        <v>3.1624794711461917</v>
      </c>
    </row>
    <row r="27" spans="3:21" x14ac:dyDescent="0.2">
      <c r="C27" s="3" t="s">
        <v>22</v>
      </c>
      <c r="D27" s="4">
        <v>16</v>
      </c>
      <c r="E27" s="5">
        <f t="shared" si="0"/>
        <v>0.58245358572988715</v>
      </c>
      <c r="F27" s="17">
        <f t="shared" si="1"/>
        <v>1.9597011945603593</v>
      </c>
      <c r="G27" s="4">
        <v>9</v>
      </c>
      <c r="H27" s="5">
        <f t="shared" si="2"/>
        <v>0.34403669724770647</v>
      </c>
      <c r="I27" s="5">
        <f t="shared" si="3"/>
        <v>1.1023319219402021</v>
      </c>
      <c r="J27" s="21">
        <v>17</v>
      </c>
      <c r="K27" s="5">
        <f t="shared" si="4"/>
        <v>0.54469721243191283</v>
      </c>
      <c r="L27" s="5">
        <f t="shared" si="5"/>
        <v>1.8538672761891468</v>
      </c>
      <c r="M27" s="21">
        <v>14</v>
      </c>
      <c r="N27" s="5">
        <f t="shared" si="6"/>
        <v>0.46403712296983757</v>
      </c>
      <c r="O27" s="5">
        <f t="shared" si="7"/>
        <v>1.5267142274498855</v>
      </c>
      <c r="P27" s="21">
        <v>9</v>
      </c>
      <c r="Q27" s="5">
        <f t="shared" si="8"/>
        <v>0.27881040892193309</v>
      </c>
      <c r="R27" s="5">
        <f t="shared" si="9"/>
        <v>0.98145914621778374</v>
      </c>
      <c r="S27" s="21">
        <v>15</v>
      </c>
      <c r="T27" s="5">
        <f t="shared" si="10"/>
        <v>0.31942078364565585</v>
      </c>
      <c r="U27" s="5">
        <f t="shared" si="11"/>
        <v>1.6357652436963059</v>
      </c>
    </row>
    <row r="28" spans="3:21" x14ac:dyDescent="0.2">
      <c r="C28" s="2" t="s">
        <v>23</v>
      </c>
      <c r="D28" s="1">
        <v>14</v>
      </c>
      <c r="E28" s="10">
        <f t="shared" si="0"/>
        <v>0.50964688751365128</v>
      </c>
      <c r="F28" s="16">
        <f t="shared" si="1"/>
        <v>1.7147385452403143</v>
      </c>
      <c r="G28" s="1">
        <v>11</v>
      </c>
      <c r="H28" s="10">
        <f t="shared" si="2"/>
        <v>0.42048929663608559</v>
      </c>
      <c r="I28" s="10">
        <f t="shared" si="3"/>
        <v>1.3472945712602471</v>
      </c>
      <c r="J28" s="20">
        <v>17</v>
      </c>
      <c r="K28" s="10">
        <f t="shared" si="4"/>
        <v>0.54469721243191283</v>
      </c>
      <c r="L28" s="10">
        <f t="shared" si="5"/>
        <v>1.8538672761891468</v>
      </c>
      <c r="M28" s="20">
        <v>19</v>
      </c>
      <c r="N28" s="10">
        <f t="shared" si="6"/>
        <v>0.62976466688763666</v>
      </c>
      <c r="O28" s="10">
        <f t="shared" si="7"/>
        <v>2.0719693086819877</v>
      </c>
      <c r="P28" s="20">
        <v>35</v>
      </c>
      <c r="Q28" s="10">
        <f t="shared" si="8"/>
        <v>1.084262701363073</v>
      </c>
      <c r="R28" s="10">
        <f t="shared" si="9"/>
        <v>3.8167855686247143</v>
      </c>
      <c r="S28" s="20">
        <v>47</v>
      </c>
      <c r="T28" s="10">
        <f t="shared" si="10"/>
        <v>1.0008517887563886</v>
      </c>
      <c r="U28" s="10">
        <f t="shared" si="11"/>
        <v>5.1253977635817591</v>
      </c>
    </row>
    <row r="29" spans="3:21" x14ac:dyDescent="0.2">
      <c r="C29" s="3" t="s">
        <v>24</v>
      </c>
      <c r="D29" s="4">
        <v>14</v>
      </c>
      <c r="E29" s="5">
        <f t="shared" si="0"/>
        <v>0.50964688751365128</v>
      </c>
      <c r="F29" s="17">
        <f t="shared" si="1"/>
        <v>1.7147385452403143</v>
      </c>
      <c r="G29" s="4">
        <v>12</v>
      </c>
      <c r="H29" s="5">
        <f t="shared" si="2"/>
        <v>0.45871559633027525</v>
      </c>
      <c r="I29" s="5">
        <f t="shared" si="3"/>
        <v>1.4697758959202696</v>
      </c>
      <c r="J29" s="21">
        <v>27</v>
      </c>
      <c r="K29" s="5">
        <f t="shared" si="4"/>
        <v>0.86510733739186152</v>
      </c>
      <c r="L29" s="5">
        <f t="shared" si="5"/>
        <v>2.9443774386533508</v>
      </c>
      <c r="M29" s="21">
        <v>16</v>
      </c>
      <c r="N29" s="5">
        <f t="shared" si="6"/>
        <v>0.5303281405369572</v>
      </c>
      <c r="O29" s="5">
        <f t="shared" si="7"/>
        <v>1.7448162599427262</v>
      </c>
      <c r="P29" s="21">
        <v>19</v>
      </c>
      <c r="Q29" s="5">
        <f t="shared" si="8"/>
        <v>0.58859975216852534</v>
      </c>
      <c r="R29" s="5">
        <f t="shared" si="9"/>
        <v>2.0719693086819877</v>
      </c>
      <c r="S29" s="21">
        <v>23</v>
      </c>
      <c r="T29" s="5">
        <f t="shared" si="10"/>
        <v>0.48977853492333906</v>
      </c>
      <c r="U29" s="5">
        <f t="shared" si="11"/>
        <v>2.508173373667669</v>
      </c>
    </row>
    <row r="30" spans="3:21" x14ac:dyDescent="0.2">
      <c r="C30" s="2" t="s">
        <v>25</v>
      </c>
      <c r="D30" s="1">
        <v>13</v>
      </c>
      <c r="E30" s="10">
        <f t="shared" si="0"/>
        <v>0.47324353840553329</v>
      </c>
      <c r="F30" s="16">
        <f t="shared" si="1"/>
        <v>1.5922572205802921</v>
      </c>
      <c r="G30" s="1">
        <v>8</v>
      </c>
      <c r="H30" s="10">
        <f t="shared" si="2"/>
        <v>0.3058103975535168</v>
      </c>
      <c r="I30" s="10">
        <f t="shared" si="3"/>
        <v>0.97985059728017965</v>
      </c>
      <c r="J30" s="20">
        <v>9</v>
      </c>
      <c r="K30" s="10">
        <f t="shared" si="4"/>
        <v>0.28836911246395386</v>
      </c>
      <c r="L30" s="10">
        <f t="shared" si="5"/>
        <v>0.98145914621778374</v>
      </c>
      <c r="M30" s="20">
        <v>15</v>
      </c>
      <c r="N30" s="10">
        <f t="shared" si="6"/>
        <v>0.49718263175339744</v>
      </c>
      <c r="O30" s="10">
        <f t="shared" si="7"/>
        <v>1.6357652436963059</v>
      </c>
      <c r="P30" s="20">
        <v>9</v>
      </c>
      <c r="Q30" s="10">
        <f t="shared" si="8"/>
        <v>0.27881040892193309</v>
      </c>
      <c r="R30" s="10">
        <f t="shared" si="9"/>
        <v>0.98145914621778374</v>
      </c>
      <c r="S30" s="20">
        <v>13</v>
      </c>
      <c r="T30" s="10">
        <f t="shared" si="10"/>
        <v>0.27683134582623509</v>
      </c>
      <c r="U30" s="10">
        <f t="shared" si="11"/>
        <v>1.4176632112034653</v>
      </c>
    </row>
    <row r="31" spans="3:21" x14ac:dyDescent="0.2">
      <c r="C31" s="3" t="s">
        <v>26</v>
      </c>
      <c r="D31" s="4">
        <v>12</v>
      </c>
      <c r="E31" s="5">
        <f t="shared" si="0"/>
        <v>0.43684018929741542</v>
      </c>
      <c r="F31" s="17">
        <f t="shared" si="1"/>
        <v>1.4697758959202696</v>
      </c>
      <c r="G31" s="4">
        <v>12</v>
      </c>
      <c r="H31" s="5">
        <f t="shared" si="2"/>
        <v>0.45871559633027525</v>
      </c>
      <c r="I31" s="5">
        <f t="shared" si="3"/>
        <v>1.4697758959202696</v>
      </c>
      <c r="J31" s="21">
        <v>13</v>
      </c>
      <c r="K31" s="5">
        <f t="shared" si="4"/>
        <v>0.41653316244793331</v>
      </c>
      <c r="L31" s="5">
        <f t="shared" si="5"/>
        <v>1.4176632112034653</v>
      </c>
      <c r="M31" s="21">
        <v>10</v>
      </c>
      <c r="N31" s="5">
        <f t="shared" si="6"/>
        <v>0.33145508783559829</v>
      </c>
      <c r="O31" s="5">
        <f t="shared" si="7"/>
        <v>1.0905101624642042</v>
      </c>
      <c r="P31" s="21">
        <v>18</v>
      </c>
      <c r="Q31" s="5">
        <f t="shared" si="8"/>
        <v>0.55762081784386619</v>
      </c>
      <c r="R31" s="5">
        <f t="shared" si="9"/>
        <v>1.9629182924355675</v>
      </c>
      <c r="S31" s="21">
        <v>6</v>
      </c>
      <c r="T31" s="5">
        <f t="shared" si="10"/>
        <v>0.12776831345826234</v>
      </c>
      <c r="U31" s="5">
        <f t="shared" si="11"/>
        <v>0.65430609747852242</v>
      </c>
    </row>
    <row r="32" spans="3:21" x14ac:dyDescent="0.2">
      <c r="C32" s="2" t="s">
        <v>27</v>
      </c>
      <c r="D32" s="1">
        <v>11</v>
      </c>
      <c r="E32" s="10">
        <f t="shared" si="0"/>
        <v>0.40043684018929743</v>
      </c>
      <c r="F32" s="16">
        <f t="shared" si="1"/>
        <v>1.3472945712602471</v>
      </c>
      <c r="G32" s="1">
        <v>11</v>
      </c>
      <c r="H32" s="10">
        <f t="shared" si="2"/>
        <v>0.42048929663608559</v>
      </c>
      <c r="I32" s="10">
        <f t="shared" si="3"/>
        <v>1.3472945712602471</v>
      </c>
      <c r="J32" s="20">
        <v>23</v>
      </c>
      <c r="K32" s="10">
        <f t="shared" si="4"/>
        <v>0.73694328740788206</v>
      </c>
      <c r="L32" s="10">
        <f t="shared" si="5"/>
        <v>2.508173373667669</v>
      </c>
      <c r="M32" s="20">
        <v>8</v>
      </c>
      <c r="N32" s="10">
        <f t="shared" si="6"/>
        <v>0.2651640702684786</v>
      </c>
      <c r="O32" s="10">
        <f t="shared" si="7"/>
        <v>0.87240812997136308</v>
      </c>
      <c r="P32" s="20">
        <v>13</v>
      </c>
      <c r="Q32" s="10">
        <f t="shared" si="8"/>
        <v>0.40272614622056996</v>
      </c>
      <c r="R32" s="10">
        <f t="shared" si="9"/>
        <v>1.4176632112034653</v>
      </c>
      <c r="S32" s="20">
        <v>17</v>
      </c>
      <c r="T32" s="10">
        <f t="shared" si="10"/>
        <v>0.36201022146507666</v>
      </c>
      <c r="U32" s="10">
        <f t="shared" si="11"/>
        <v>1.8538672761891468</v>
      </c>
    </row>
    <row r="33" spans="3:21" x14ac:dyDescent="0.2">
      <c r="C33" s="3" t="s">
        <v>28</v>
      </c>
      <c r="D33" s="4">
        <v>334</v>
      </c>
      <c r="E33" s="5">
        <f t="shared" si="0"/>
        <v>12.158718602111394</v>
      </c>
      <c r="F33" s="17">
        <f t="shared" si="1"/>
        <v>40.908762436447503</v>
      </c>
      <c r="G33" s="4">
        <v>362</v>
      </c>
      <c r="H33" s="5">
        <f t="shared" si="2"/>
        <v>13.837920489296637</v>
      </c>
      <c r="I33" s="5">
        <f t="shared" si="3"/>
        <v>44.338239526928135</v>
      </c>
      <c r="J33" s="21">
        <v>426</v>
      </c>
      <c r="K33" s="5">
        <f t="shared" si="4"/>
        <v>13.649471323293817</v>
      </c>
      <c r="L33" s="5">
        <f t="shared" si="5"/>
        <v>46.455732920975095</v>
      </c>
      <c r="M33" s="21">
        <v>440</v>
      </c>
      <c r="N33" s="5">
        <f t="shared" si="6"/>
        <v>14.584023864766325</v>
      </c>
      <c r="O33" s="5">
        <f t="shared" si="7"/>
        <v>47.982447148424974</v>
      </c>
      <c r="P33" s="21">
        <v>423</v>
      </c>
      <c r="Q33" s="5">
        <f t="shared" si="8"/>
        <v>13.104089219330856</v>
      </c>
      <c r="R33" s="5">
        <f t="shared" si="9"/>
        <v>46.128579872235832</v>
      </c>
      <c r="S33" s="21">
        <v>605</v>
      </c>
      <c r="T33" s="5">
        <f t="shared" si="10"/>
        <v>12.883304940374787</v>
      </c>
      <c r="U33" s="5">
        <f t="shared" si="11"/>
        <v>65.975864829084344</v>
      </c>
    </row>
    <row r="34" spans="3:21" ht="15.75" thickBot="1" x14ac:dyDescent="0.3">
      <c r="C34" s="7" t="s">
        <v>29</v>
      </c>
      <c r="D34" s="8">
        <f>SUM(D12:D33)</f>
        <v>2747</v>
      </c>
      <c r="E34" s="13">
        <f>SUM(E12:E33)</f>
        <v>100.00000000000001</v>
      </c>
      <c r="F34" s="18">
        <f t="shared" si="1"/>
        <v>336.45619884108169</v>
      </c>
      <c r="G34" s="8">
        <f>SUM(G12:G33)</f>
        <v>2616</v>
      </c>
      <c r="H34" s="13">
        <f>SUM(H12:H33)</f>
        <v>100.00000000000003</v>
      </c>
      <c r="I34" s="13">
        <f t="shared" si="3"/>
        <v>320.41114531061874</v>
      </c>
      <c r="J34" s="22">
        <f>SUM(J12:J33)</f>
        <v>3121</v>
      </c>
      <c r="K34" s="13">
        <f>SUM(K12:K33)</f>
        <v>100.00000000000003</v>
      </c>
      <c r="L34" s="13">
        <f t="shared" si="5"/>
        <v>340.34822170507806</v>
      </c>
      <c r="M34" s="22">
        <f>SUM(M12:M33)</f>
        <v>3017</v>
      </c>
      <c r="N34" s="13">
        <f>SUM(N12:N33)</f>
        <v>100</v>
      </c>
      <c r="O34" s="13">
        <f t="shared" si="7"/>
        <v>329.00691601545037</v>
      </c>
      <c r="P34" s="22">
        <f>SUM(P12:P33)</f>
        <v>3228</v>
      </c>
      <c r="Q34" s="13">
        <f>SUM(Q12:Q33)</f>
        <v>100</v>
      </c>
      <c r="R34" s="13">
        <f t="shared" si="9"/>
        <v>352.01668044344501</v>
      </c>
      <c r="S34" s="22">
        <f>SUM(S12:S33)</f>
        <v>4696</v>
      </c>
      <c r="T34" s="13">
        <f>SUM(T12:T33)</f>
        <v>100</v>
      </c>
      <c r="U34" s="13">
        <f t="shared" si="11"/>
        <v>512.10357229319027</v>
      </c>
    </row>
    <row r="35" spans="3:21" ht="15" thickTop="1" x14ac:dyDescent="0.2"/>
    <row r="36" spans="3:21" ht="41.25" customHeight="1" x14ac:dyDescent="0.2">
      <c r="C36" s="12"/>
      <c r="D36" s="12"/>
      <c r="E36" s="12"/>
      <c r="F36" s="12"/>
      <c r="G36" s="12"/>
      <c r="H36" s="12"/>
      <c r="I36" s="12"/>
      <c r="J36" s="12"/>
      <c r="K36" s="12"/>
      <c r="L36" s="12"/>
      <c r="M36" s="12"/>
      <c r="N36" s="12"/>
      <c r="O36" s="12"/>
      <c r="P36" s="12"/>
      <c r="Q36" s="12"/>
      <c r="R36" s="12"/>
      <c r="S36" s="12"/>
      <c r="T36" s="12"/>
      <c r="U36" s="12"/>
    </row>
    <row r="40" spans="3:21" ht="14.45" customHeight="1" x14ac:dyDescent="0.2">
      <c r="J40" s="12"/>
      <c r="K40" s="12"/>
      <c r="L40" s="12"/>
    </row>
    <row r="41" spans="3:21" ht="14.45" customHeight="1" x14ac:dyDescent="0.2">
      <c r="J41" s="12"/>
      <c r="K41" s="12"/>
      <c r="L41" s="12"/>
    </row>
    <row r="42" spans="3:21" x14ac:dyDescent="0.2">
      <c r="J42" s="9"/>
    </row>
    <row r="45" spans="3:21" ht="15" x14ac:dyDescent="0.25">
      <c r="C45" s="26" t="s">
        <v>38</v>
      </c>
      <c r="D45" s="26"/>
      <c r="E45" s="26"/>
      <c r="F45" s="26"/>
      <c r="G45" s="26"/>
      <c r="H45" s="26"/>
      <c r="I45" s="26"/>
    </row>
    <row r="47" spans="3:21" ht="30.75" thickBot="1" x14ac:dyDescent="0.3">
      <c r="C47" s="6" t="s">
        <v>0</v>
      </c>
      <c r="D47" s="6" t="s">
        <v>45</v>
      </c>
      <c r="E47" s="6" t="s">
        <v>46</v>
      </c>
      <c r="F47" s="6" t="s">
        <v>47</v>
      </c>
      <c r="G47" s="19" t="s">
        <v>48</v>
      </c>
      <c r="H47" s="6" t="s">
        <v>49</v>
      </c>
      <c r="I47" s="6" t="s">
        <v>50</v>
      </c>
      <c r="J47" s="19" t="s">
        <v>51</v>
      </c>
      <c r="K47" s="6" t="s">
        <v>52</v>
      </c>
      <c r="L47" s="6" t="s">
        <v>53</v>
      </c>
      <c r="M47" s="19" t="s">
        <v>55</v>
      </c>
      <c r="N47" s="6" t="s">
        <v>56</v>
      </c>
      <c r="O47" s="6" t="s">
        <v>57</v>
      </c>
      <c r="P47" s="19" t="s">
        <v>58</v>
      </c>
      <c r="Q47" s="6" t="s">
        <v>59</v>
      </c>
      <c r="R47" s="6" t="s">
        <v>60</v>
      </c>
    </row>
    <row r="48" spans="3:21" ht="15" thickTop="1" x14ac:dyDescent="0.2">
      <c r="C48" s="2" t="s">
        <v>54</v>
      </c>
      <c r="E48" s="10"/>
      <c r="F48" s="10"/>
      <c r="G48" s="23">
        <v>2306</v>
      </c>
      <c r="H48" s="10">
        <f>G48/$G$71*100</f>
        <v>30.919817645481363</v>
      </c>
      <c r="I48" s="10">
        <f>(G48/1042232)*100000</f>
        <v>221.25591998710462</v>
      </c>
      <c r="J48" s="20">
        <v>433</v>
      </c>
      <c r="K48" s="10">
        <f>J48/$J$71*100</f>
        <v>8.4802193497845657</v>
      </c>
      <c r="L48" s="10">
        <f>(J48/1044804)*100000</f>
        <v>41.44317977343119</v>
      </c>
      <c r="M48" s="20">
        <v>228</v>
      </c>
      <c r="N48" s="10">
        <f>M48/$M$71*100</f>
        <v>4.8624440179142674</v>
      </c>
      <c r="O48" s="10">
        <f>(M48/1072889)*100000</f>
        <v>21.251033424706563</v>
      </c>
      <c r="P48" s="20">
        <v>5</v>
      </c>
      <c r="Q48" s="10">
        <f>P48/$P$71*100</f>
        <v>0.1088139281828074</v>
      </c>
      <c r="R48" s="10">
        <f>(P48/1078539)*100000</f>
        <v>0.46359009734464862</v>
      </c>
    </row>
    <row r="49" spans="3:18" x14ac:dyDescent="0.2">
      <c r="C49" s="3" t="s">
        <v>7</v>
      </c>
      <c r="D49" s="4">
        <v>474</v>
      </c>
      <c r="E49" s="5">
        <f t="shared" ref="E49:E70" si="12">D49/$D$71*100</f>
        <v>11.706594220795258</v>
      </c>
      <c r="F49" s="5">
        <f>(D49/917002)*100000</f>
        <v>51.690181700803265</v>
      </c>
      <c r="G49" s="21">
        <v>584</v>
      </c>
      <c r="H49" s="5">
        <f t="shared" ref="H49:H70" si="13">G49/$G$71*100</f>
        <v>7.8305175650308394</v>
      </c>
      <c r="I49" s="5">
        <f t="shared" ref="I49:I71" si="14">(G49/1042232)*100000</f>
        <v>56.033589450333515</v>
      </c>
      <c r="J49" s="21">
        <v>585</v>
      </c>
      <c r="K49" s="5">
        <f t="shared" ref="K49:K70" si="15">J49/$J$71*100</f>
        <v>11.457109283196241</v>
      </c>
      <c r="L49" s="5">
        <f t="shared" ref="L49:L71" si="16">(J49/1044804)*100000</f>
        <v>55.991362973342369</v>
      </c>
      <c r="M49" s="21">
        <v>576</v>
      </c>
      <c r="N49" s="5">
        <f t="shared" ref="N49:N70" si="17">M49/$M$71*100</f>
        <v>12.284069097888676</v>
      </c>
      <c r="O49" s="5">
        <f t="shared" ref="O49:O71" si="18">(M49/1072889)*100000</f>
        <v>53.686821283469214</v>
      </c>
      <c r="P49" s="21">
        <v>662</v>
      </c>
      <c r="Q49" s="5">
        <f t="shared" ref="Q49:Q70" si="19">P49/$P$71*100</f>
        <v>14.406964091403699</v>
      </c>
      <c r="R49" s="5">
        <f t="shared" ref="R49:R71" si="20">(P49/1078539)*100000</f>
        <v>61.379328888431473</v>
      </c>
    </row>
    <row r="50" spans="3:18" ht="13.9" customHeight="1" x14ac:dyDescent="0.2">
      <c r="C50" s="2" t="s">
        <v>8</v>
      </c>
      <c r="D50" s="1">
        <v>451</v>
      </c>
      <c r="E50" s="10">
        <f t="shared" si="12"/>
        <v>11.138552729068905</v>
      </c>
      <c r="F50" s="10">
        <f t="shared" ref="F50:F71" si="21">(D50/917002)*100000</f>
        <v>49.182008327135598</v>
      </c>
      <c r="G50" s="20">
        <v>435</v>
      </c>
      <c r="H50" s="10">
        <f t="shared" si="13"/>
        <v>5.8326629123089297</v>
      </c>
      <c r="I50" s="10">
        <f t="shared" si="14"/>
        <v>41.737348306327192</v>
      </c>
      <c r="J50" s="20">
        <v>501</v>
      </c>
      <c r="K50" s="10">
        <f t="shared" si="15"/>
        <v>9.8119858989424209</v>
      </c>
      <c r="L50" s="10">
        <f t="shared" si="16"/>
        <v>47.951577520759876</v>
      </c>
      <c r="M50" s="20">
        <v>475</v>
      </c>
      <c r="N50" s="10">
        <f t="shared" si="17"/>
        <v>10.130091703988057</v>
      </c>
      <c r="O50" s="10">
        <f t="shared" si="18"/>
        <v>44.27298630147201</v>
      </c>
      <c r="P50" s="20">
        <v>481</v>
      </c>
      <c r="Q50" s="10">
        <f t="shared" si="19"/>
        <v>10.467899891186072</v>
      </c>
      <c r="R50" s="10">
        <f t="shared" si="20"/>
        <v>44.597367364555197</v>
      </c>
    </row>
    <row r="51" spans="3:18" x14ac:dyDescent="0.2">
      <c r="C51" s="3" t="s">
        <v>9</v>
      </c>
      <c r="D51" s="4">
        <v>421</v>
      </c>
      <c r="E51" s="5">
        <f t="shared" si="12"/>
        <v>10.397629044208447</v>
      </c>
      <c r="F51" s="5">
        <f t="shared" si="21"/>
        <v>45.910477839742988</v>
      </c>
      <c r="G51" s="21">
        <v>685</v>
      </c>
      <c r="H51" s="5">
        <f t="shared" si="13"/>
        <v>9.1847680343255558</v>
      </c>
      <c r="I51" s="5">
        <f t="shared" si="14"/>
        <v>65.724330091572696</v>
      </c>
      <c r="J51" s="21">
        <v>539</v>
      </c>
      <c r="K51" s="5">
        <f t="shared" si="15"/>
        <v>10.556208382295338</v>
      </c>
      <c r="L51" s="5">
        <f t="shared" si="16"/>
        <v>51.588623320737668</v>
      </c>
      <c r="M51" s="21">
        <v>527</v>
      </c>
      <c r="N51" s="5">
        <f t="shared" si="17"/>
        <v>11.239070164214118</v>
      </c>
      <c r="O51" s="5">
        <f t="shared" si="18"/>
        <v>49.119713222896308</v>
      </c>
      <c r="P51" s="21">
        <v>455</v>
      </c>
      <c r="Q51" s="5">
        <f t="shared" si="19"/>
        <v>9.9020674646354738</v>
      </c>
      <c r="R51" s="5">
        <f t="shared" si="20"/>
        <v>42.18669885836303</v>
      </c>
    </row>
    <row r="52" spans="3:18" x14ac:dyDescent="0.2">
      <c r="C52" s="2" t="s">
        <v>10</v>
      </c>
      <c r="D52" s="1">
        <v>700</v>
      </c>
      <c r="E52" s="10">
        <f t="shared" si="12"/>
        <v>17.288219313410718</v>
      </c>
      <c r="F52" s="10">
        <f t="shared" si="21"/>
        <v>76.335711372494274</v>
      </c>
      <c r="G52" s="23">
        <v>1046</v>
      </c>
      <c r="H52" s="10">
        <f t="shared" si="13"/>
        <v>14.025207830517564</v>
      </c>
      <c r="I52" s="10">
        <f t="shared" si="14"/>
        <v>100.36153178946722</v>
      </c>
      <c r="J52" s="23">
        <v>1057</v>
      </c>
      <c r="K52" s="10">
        <f t="shared" si="15"/>
        <v>20.701135918527221</v>
      </c>
      <c r="L52" s="10">
        <f t="shared" si="16"/>
        <v>101.16730027832971</v>
      </c>
      <c r="M52" s="23">
        <v>820</v>
      </c>
      <c r="N52" s="10">
        <f t="shared" si="17"/>
        <v>17.487737257410963</v>
      </c>
      <c r="O52" s="10">
        <f t="shared" si="18"/>
        <v>76.429155299383254</v>
      </c>
      <c r="P52" s="23">
        <v>945</v>
      </c>
      <c r="Q52" s="10">
        <f t="shared" si="19"/>
        <v>20.5658324265506</v>
      </c>
      <c r="R52" s="10">
        <f t="shared" si="20"/>
        <v>87.618528398138594</v>
      </c>
    </row>
    <row r="53" spans="3:18" x14ac:dyDescent="0.2">
      <c r="C53" s="3" t="s">
        <v>11</v>
      </c>
      <c r="D53" s="4">
        <v>601</v>
      </c>
      <c r="E53" s="5">
        <f t="shared" si="12"/>
        <v>14.843171153371204</v>
      </c>
      <c r="F53" s="5">
        <f t="shared" si="21"/>
        <v>65.539660764098656</v>
      </c>
      <c r="G53" s="21">
        <v>296</v>
      </c>
      <c r="H53" s="5">
        <f t="shared" si="13"/>
        <v>3.9688924644676855</v>
      </c>
      <c r="I53" s="5">
        <f t="shared" si="14"/>
        <v>28.400586433730684</v>
      </c>
      <c r="J53" s="21">
        <v>231</v>
      </c>
      <c r="K53" s="5">
        <f t="shared" si="15"/>
        <v>4.5240893066980021</v>
      </c>
      <c r="L53" s="5">
        <f t="shared" si="16"/>
        <v>22.109409994601858</v>
      </c>
      <c r="M53" s="21">
        <v>239</v>
      </c>
      <c r="N53" s="5">
        <f t="shared" si="17"/>
        <v>5.09703561526978</v>
      </c>
      <c r="O53" s="5">
        <f t="shared" si="18"/>
        <v>22.276302581161705</v>
      </c>
      <c r="P53" s="21">
        <v>212</v>
      </c>
      <c r="Q53" s="5">
        <f t="shared" si="19"/>
        <v>4.6137105549510338</v>
      </c>
      <c r="R53" s="5">
        <f t="shared" si="20"/>
        <v>19.656220127413103</v>
      </c>
    </row>
    <row r="54" spans="3:18" x14ac:dyDescent="0.2">
      <c r="C54" s="2" t="s">
        <v>12</v>
      </c>
      <c r="D54" s="1">
        <v>273</v>
      </c>
      <c r="E54" s="10">
        <f t="shared" si="12"/>
        <v>6.7424055322301806</v>
      </c>
      <c r="F54" s="10">
        <f t="shared" si="21"/>
        <v>29.770927435272771</v>
      </c>
      <c r="G54" s="20">
        <v>319</v>
      </c>
      <c r="H54" s="10">
        <f t="shared" si="13"/>
        <v>4.277286135693215</v>
      </c>
      <c r="I54" s="10">
        <f t="shared" si="14"/>
        <v>30.607388757973272</v>
      </c>
      <c r="J54" s="20">
        <v>336</v>
      </c>
      <c r="K54" s="10">
        <f t="shared" si="15"/>
        <v>6.5804935370152764</v>
      </c>
      <c r="L54" s="10">
        <f t="shared" si="16"/>
        <v>32.15914181032997</v>
      </c>
      <c r="M54" s="20">
        <v>327</v>
      </c>
      <c r="N54" s="10">
        <f t="shared" si="17"/>
        <v>6.9737683941138844</v>
      </c>
      <c r="O54" s="10">
        <f t="shared" si="18"/>
        <v>30.478455832802833</v>
      </c>
      <c r="P54" s="20">
        <v>307</v>
      </c>
      <c r="Q54" s="10">
        <f t="shared" si="19"/>
        <v>6.6811751904243737</v>
      </c>
      <c r="R54" s="10">
        <f t="shared" si="20"/>
        <v>28.464431976961428</v>
      </c>
    </row>
    <row r="55" spans="3:18" x14ac:dyDescent="0.2">
      <c r="C55" s="3" t="s">
        <v>13</v>
      </c>
      <c r="D55" s="4">
        <v>105</v>
      </c>
      <c r="E55" s="5">
        <f t="shared" si="12"/>
        <v>2.5932328970116081</v>
      </c>
      <c r="F55" s="5">
        <f t="shared" si="21"/>
        <v>11.450356705874142</v>
      </c>
      <c r="G55" s="21">
        <v>124</v>
      </c>
      <c r="H55" s="5">
        <f t="shared" si="13"/>
        <v>1.6626441405202468</v>
      </c>
      <c r="I55" s="5">
        <f t="shared" si="14"/>
        <v>11.897542965481774</v>
      </c>
      <c r="J55" s="21">
        <v>131</v>
      </c>
      <c r="K55" s="5">
        <f t="shared" si="15"/>
        <v>2.5656090873482178</v>
      </c>
      <c r="L55" s="5">
        <f t="shared" si="16"/>
        <v>12.538236836765556</v>
      </c>
      <c r="M55" s="21">
        <v>152</v>
      </c>
      <c r="N55" s="5">
        <f t="shared" si="17"/>
        <v>3.2416293452761784</v>
      </c>
      <c r="O55" s="5">
        <f t="shared" si="18"/>
        <v>14.167355616471044</v>
      </c>
      <c r="P55" s="21">
        <v>151</v>
      </c>
      <c r="Q55" s="5">
        <f t="shared" si="19"/>
        <v>3.286180631120784</v>
      </c>
      <c r="R55" s="5">
        <f t="shared" si="20"/>
        <v>14.000420939808388</v>
      </c>
    </row>
    <row r="56" spans="3:18" x14ac:dyDescent="0.2">
      <c r="C56" s="2" t="s">
        <v>14</v>
      </c>
      <c r="D56" s="1">
        <v>77</v>
      </c>
      <c r="E56" s="10">
        <f t="shared" si="12"/>
        <v>1.9017041244751791</v>
      </c>
      <c r="F56" s="10">
        <f t="shared" si="21"/>
        <v>8.396928250974371</v>
      </c>
      <c r="G56" s="20">
        <v>45</v>
      </c>
      <c r="H56" s="10">
        <f t="shared" si="13"/>
        <v>0.6033789219629927</v>
      </c>
      <c r="I56" s="10">
        <f t="shared" si="14"/>
        <v>4.3176567213441919</v>
      </c>
      <c r="J56" s="20">
        <v>59</v>
      </c>
      <c r="K56" s="10">
        <f t="shared" si="15"/>
        <v>1.155503329416373</v>
      </c>
      <c r="L56" s="10">
        <f t="shared" si="16"/>
        <v>5.6469921631234188</v>
      </c>
      <c r="M56" s="20">
        <v>86</v>
      </c>
      <c r="N56" s="10">
        <f t="shared" si="17"/>
        <v>1.834079761143101</v>
      </c>
      <c r="O56" s="10">
        <f t="shared" si="18"/>
        <v>8.0157406777401956</v>
      </c>
      <c r="P56" s="20">
        <v>97</v>
      </c>
      <c r="Q56" s="10">
        <f t="shared" si="19"/>
        <v>2.1109902067464636</v>
      </c>
      <c r="R56" s="10">
        <f t="shared" si="20"/>
        <v>8.9936478884861835</v>
      </c>
    </row>
    <row r="57" spans="3:18" x14ac:dyDescent="0.2">
      <c r="C57" s="3" t="s">
        <v>15</v>
      </c>
      <c r="D57" s="4">
        <v>78</v>
      </c>
      <c r="E57" s="5">
        <f t="shared" si="12"/>
        <v>1.9264015806371944</v>
      </c>
      <c r="F57" s="5">
        <f t="shared" si="21"/>
        <v>8.5059792672207912</v>
      </c>
      <c r="G57" s="21">
        <v>410</v>
      </c>
      <c r="H57" s="5">
        <f t="shared" si="13"/>
        <v>5.4974524001072673</v>
      </c>
      <c r="I57" s="5">
        <f t="shared" si="14"/>
        <v>39.338650127802637</v>
      </c>
      <c r="J57" s="21">
        <v>125</v>
      </c>
      <c r="K57" s="5">
        <f t="shared" si="15"/>
        <v>2.4481002741872309</v>
      </c>
      <c r="L57" s="5">
        <f t="shared" si="16"/>
        <v>11.963966447295377</v>
      </c>
      <c r="M57" s="21">
        <v>102</v>
      </c>
      <c r="N57" s="5">
        <f t="shared" si="17"/>
        <v>2.1753039027511196</v>
      </c>
      <c r="O57" s="5">
        <f t="shared" si="18"/>
        <v>9.507041268947674</v>
      </c>
      <c r="P57" s="21">
        <v>124</v>
      </c>
      <c r="Q57" s="5">
        <f t="shared" si="19"/>
        <v>2.6985854189336234</v>
      </c>
      <c r="R57" s="5">
        <f t="shared" si="20"/>
        <v>11.497034414147286</v>
      </c>
    </row>
    <row r="58" spans="3:18" x14ac:dyDescent="0.2">
      <c r="C58" s="2" t="s">
        <v>16</v>
      </c>
      <c r="D58" s="1">
        <v>34</v>
      </c>
      <c r="E58" s="10">
        <f t="shared" si="12"/>
        <v>0.83971350950852075</v>
      </c>
      <c r="F58" s="10">
        <f t="shared" si="21"/>
        <v>3.7077345523782936</v>
      </c>
      <c r="G58" s="20">
        <v>72</v>
      </c>
      <c r="H58" s="10">
        <f t="shared" si="13"/>
        <v>0.96540627514078836</v>
      </c>
      <c r="I58" s="10">
        <f t="shared" si="14"/>
        <v>6.908250754150707</v>
      </c>
      <c r="J58" s="20">
        <v>97</v>
      </c>
      <c r="K58" s="10">
        <f t="shared" si="15"/>
        <v>1.8997258127692911</v>
      </c>
      <c r="L58" s="10">
        <f t="shared" si="16"/>
        <v>9.2840379631012127</v>
      </c>
      <c r="M58" s="20">
        <v>97</v>
      </c>
      <c r="N58" s="10">
        <f t="shared" si="17"/>
        <v>2.0686713584986141</v>
      </c>
      <c r="O58" s="10">
        <f t="shared" si="18"/>
        <v>9.0410098341953358</v>
      </c>
      <c r="P58" s="20">
        <v>113</v>
      </c>
      <c r="Q58" s="10">
        <f t="shared" si="19"/>
        <v>2.4591947769314473</v>
      </c>
      <c r="R58" s="10">
        <f t="shared" si="20"/>
        <v>10.47713619998906</v>
      </c>
    </row>
    <row r="59" spans="3:18" x14ac:dyDescent="0.2">
      <c r="C59" s="3" t="s">
        <v>17</v>
      </c>
      <c r="D59" s="4">
        <v>87</v>
      </c>
      <c r="E59" s="5">
        <f t="shared" si="12"/>
        <v>2.1486786860953324</v>
      </c>
      <c r="F59" s="5">
        <f t="shared" si="21"/>
        <v>9.487438413438575</v>
      </c>
      <c r="G59" s="21">
        <v>63</v>
      </c>
      <c r="H59" s="5">
        <f t="shared" si="13"/>
        <v>0.84473049074818984</v>
      </c>
      <c r="I59" s="5">
        <f t="shared" si="14"/>
        <v>6.0447194098818686</v>
      </c>
      <c r="J59" s="21">
        <v>46</v>
      </c>
      <c r="K59" s="5">
        <f t="shared" si="15"/>
        <v>0.90090090090090091</v>
      </c>
      <c r="L59" s="5">
        <f t="shared" si="16"/>
        <v>4.4027396526046996</v>
      </c>
      <c r="M59" s="21">
        <v>56</v>
      </c>
      <c r="N59" s="5">
        <f t="shared" si="17"/>
        <v>1.1942844956280656</v>
      </c>
      <c r="O59" s="5">
        <f t="shared" si="18"/>
        <v>5.2195520692261734</v>
      </c>
      <c r="P59" s="21">
        <v>51</v>
      </c>
      <c r="Q59" s="5">
        <f t="shared" si="19"/>
        <v>1.1099020674646356</v>
      </c>
      <c r="R59" s="5">
        <f t="shared" si="20"/>
        <v>4.7286189929154157</v>
      </c>
    </row>
    <row r="60" spans="3:18" x14ac:dyDescent="0.2">
      <c r="C60" s="2" t="s">
        <v>18</v>
      </c>
      <c r="D60" s="1">
        <v>31</v>
      </c>
      <c r="E60" s="10">
        <f t="shared" si="12"/>
        <v>0.76562114102247469</v>
      </c>
      <c r="F60" s="10">
        <f t="shared" si="21"/>
        <v>3.3805815036390325</v>
      </c>
      <c r="G60" s="20">
        <v>23</v>
      </c>
      <c r="H60" s="10">
        <f t="shared" si="13"/>
        <v>0.30839367122552963</v>
      </c>
      <c r="I60" s="10">
        <f t="shared" si="14"/>
        <v>2.2068023242425872</v>
      </c>
      <c r="J60" s="20">
        <v>16</v>
      </c>
      <c r="K60" s="10">
        <f t="shared" si="15"/>
        <v>0.31335683509596551</v>
      </c>
      <c r="L60" s="10">
        <f t="shared" si="16"/>
        <v>1.5313877052538083</v>
      </c>
      <c r="M60" s="20">
        <v>17</v>
      </c>
      <c r="N60" s="10">
        <f t="shared" si="17"/>
        <v>0.36255065045851992</v>
      </c>
      <c r="O60" s="10">
        <f t="shared" si="18"/>
        <v>1.5845068781579457</v>
      </c>
      <c r="P60" s="20">
        <v>17</v>
      </c>
      <c r="Q60" s="10">
        <f t="shared" si="19"/>
        <v>0.36996735582154516</v>
      </c>
      <c r="R60" s="10">
        <f t="shared" si="20"/>
        <v>1.5762063309718053</v>
      </c>
    </row>
    <row r="61" spans="3:18" x14ac:dyDescent="0.2">
      <c r="C61" s="3" t="s">
        <v>19</v>
      </c>
      <c r="D61" s="4">
        <v>34</v>
      </c>
      <c r="E61" s="5">
        <f t="shared" si="12"/>
        <v>0.83971350950852075</v>
      </c>
      <c r="F61" s="5">
        <f t="shared" si="21"/>
        <v>3.7077345523782936</v>
      </c>
      <c r="G61" s="21">
        <v>54</v>
      </c>
      <c r="H61" s="5">
        <f t="shared" si="13"/>
        <v>0.72405470635559133</v>
      </c>
      <c r="I61" s="5">
        <f t="shared" si="14"/>
        <v>5.1811880656130302</v>
      </c>
      <c r="J61" s="21">
        <v>38</v>
      </c>
      <c r="K61" s="5">
        <f t="shared" si="15"/>
        <v>0.74422248335291818</v>
      </c>
      <c r="L61" s="5">
        <f t="shared" si="16"/>
        <v>3.6370457999777948</v>
      </c>
      <c r="M61" s="21">
        <v>45</v>
      </c>
      <c r="N61" s="5">
        <f t="shared" si="17"/>
        <v>0.95969289827255266</v>
      </c>
      <c r="O61" s="5">
        <f t="shared" si="18"/>
        <v>4.1942829127710324</v>
      </c>
      <c r="P61" s="21">
        <v>33</v>
      </c>
      <c r="Q61" s="5">
        <f t="shared" si="19"/>
        <v>0.71817192600652879</v>
      </c>
      <c r="R61" s="5">
        <f t="shared" si="20"/>
        <v>3.0596946424746809</v>
      </c>
    </row>
    <row r="62" spans="3:18" ht="28.5" x14ac:dyDescent="0.2">
      <c r="C62" s="14" t="s">
        <v>20</v>
      </c>
      <c r="D62" s="1">
        <v>18</v>
      </c>
      <c r="E62" s="10">
        <f t="shared" si="12"/>
        <v>0.44455421091627562</v>
      </c>
      <c r="F62" s="10">
        <f t="shared" si="21"/>
        <v>1.9629182924355675</v>
      </c>
      <c r="G62" s="20">
        <v>27</v>
      </c>
      <c r="H62" s="10">
        <f t="shared" si="13"/>
        <v>0.36202735317779566</v>
      </c>
      <c r="I62" s="10">
        <f t="shared" si="14"/>
        <v>2.5905940328065151</v>
      </c>
      <c r="J62" s="20">
        <v>17</v>
      </c>
      <c r="K62" s="10">
        <f t="shared" si="15"/>
        <v>0.33294163728946341</v>
      </c>
      <c r="L62" s="10">
        <f t="shared" si="16"/>
        <v>1.6270994368321714</v>
      </c>
      <c r="M62" s="20">
        <v>18</v>
      </c>
      <c r="N62" s="10">
        <f t="shared" si="17"/>
        <v>0.38387715930902111</v>
      </c>
      <c r="O62" s="10">
        <f t="shared" si="18"/>
        <v>1.677713165108413</v>
      </c>
      <c r="P62" s="20">
        <v>24</v>
      </c>
      <c r="Q62" s="10">
        <f t="shared" si="19"/>
        <v>0.52230685527747545</v>
      </c>
      <c r="R62" s="10">
        <f t="shared" si="20"/>
        <v>2.2252324672543136</v>
      </c>
    </row>
    <row r="63" spans="3:18" ht="28.5" x14ac:dyDescent="0.2">
      <c r="C63" s="11" t="s">
        <v>21</v>
      </c>
      <c r="D63" s="4">
        <v>19</v>
      </c>
      <c r="E63" s="5">
        <f t="shared" si="12"/>
        <v>0.46925166707829091</v>
      </c>
      <c r="F63" s="5">
        <f t="shared" si="21"/>
        <v>2.0719693086819877</v>
      </c>
      <c r="G63" s="21">
        <v>13</v>
      </c>
      <c r="H63" s="5">
        <f t="shared" si="13"/>
        <v>0.17430946634486458</v>
      </c>
      <c r="I63" s="5">
        <f t="shared" si="14"/>
        <v>1.2473230528327666</v>
      </c>
      <c r="J63" s="21">
        <v>11</v>
      </c>
      <c r="K63" s="5">
        <f t="shared" si="15"/>
        <v>0.21543282412847631</v>
      </c>
      <c r="L63" s="5">
        <f t="shared" si="16"/>
        <v>1.0528290473619932</v>
      </c>
      <c r="M63" s="21">
        <v>18</v>
      </c>
      <c r="N63" s="5">
        <f t="shared" si="17"/>
        <v>0.38387715930902111</v>
      </c>
      <c r="O63" s="5">
        <f t="shared" si="18"/>
        <v>1.677713165108413</v>
      </c>
      <c r="P63" s="21">
        <v>12</v>
      </c>
      <c r="Q63" s="5">
        <f t="shared" si="19"/>
        <v>0.26115342763873772</v>
      </c>
      <c r="R63" s="5">
        <f t="shared" si="20"/>
        <v>1.1126162336271568</v>
      </c>
    </row>
    <row r="64" spans="3:18" x14ac:dyDescent="0.2">
      <c r="C64" s="2" t="s">
        <v>22</v>
      </c>
      <c r="D64" s="1">
        <v>13</v>
      </c>
      <c r="E64" s="10">
        <f t="shared" si="12"/>
        <v>0.32106693010619908</v>
      </c>
      <c r="F64" s="10">
        <f t="shared" si="21"/>
        <v>1.4176632112034653</v>
      </c>
      <c r="G64" s="20">
        <v>11</v>
      </c>
      <c r="H64" s="10">
        <f t="shared" si="13"/>
        <v>0.14749262536873156</v>
      </c>
      <c r="I64" s="10">
        <f t="shared" si="14"/>
        <v>1.0554271985508026</v>
      </c>
      <c r="J64" s="20">
        <v>12</v>
      </c>
      <c r="K64" s="10">
        <f t="shared" si="15"/>
        <v>0.23501762632197415</v>
      </c>
      <c r="L64" s="10">
        <f t="shared" si="16"/>
        <v>1.1485407789403563</v>
      </c>
      <c r="M64" s="20">
        <v>8</v>
      </c>
      <c r="N64" s="10">
        <f t="shared" si="17"/>
        <v>0.17061207080400936</v>
      </c>
      <c r="O64" s="10">
        <f t="shared" si="18"/>
        <v>0.74565029560373908</v>
      </c>
      <c r="P64" s="20">
        <v>10</v>
      </c>
      <c r="Q64" s="10">
        <f t="shared" si="19"/>
        <v>0.2176278563656148</v>
      </c>
      <c r="R64" s="10">
        <f t="shared" si="20"/>
        <v>0.92718019468929724</v>
      </c>
    </row>
    <row r="65" spans="3:18" x14ac:dyDescent="0.2">
      <c r="C65" s="11" t="s">
        <v>23</v>
      </c>
      <c r="D65" s="4">
        <v>43</v>
      </c>
      <c r="E65" s="5">
        <f t="shared" si="12"/>
        <v>1.0619906149666585</v>
      </c>
      <c r="F65" s="5">
        <f t="shared" si="21"/>
        <v>4.6891936985960774</v>
      </c>
      <c r="G65" s="21">
        <v>50</v>
      </c>
      <c r="H65" s="5">
        <f t="shared" si="13"/>
        <v>0.67042102440332529</v>
      </c>
      <c r="I65" s="5">
        <f t="shared" si="14"/>
        <v>4.7973963570491023</v>
      </c>
      <c r="J65" s="21">
        <v>37</v>
      </c>
      <c r="K65" s="5">
        <f t="shared" si="15"/>
        <v>0.72463768115942029</v>
      </c>
      <c r="L65" s="5">
        <f t="shared" si="16"/>
        <v>3.5413340683994314</v>
      </c>
      <c r="M65" s="21">
        <v>48</v>
      </c>
      <c r="N65" s="5">
        <f t="shared" si="17"/>
        <v>1.0236724248240563</v>
      </c>
      <c r="O65" s="5">
        <f t="shared" si="18"/>
        <v>4.4739017736224342</v>
      </c>
      <c r="P65" s="21">
        <v>43</v>
      </c>
      <c r="Q65" s="5">
        <f t="shared" si="19"/>
        <v>0.93579978237214367</v>
      </c>
      <c r="R65" s="5">
        <f t="shared" si="20"/>
        <v>3.9868748371639784</v>
      </c>
    </row>
    <row r="66" spans="3:18" x14ac:dyDescent="0.2">
      <c r="C66" s="2" t="s">
        <v>24</v>
      </c>
      <c r="D66" s="1">
        <v>19</v>
      </c>
      <c r="E66" s="10">
        <f t="shared" si="12"/>
        <v>0.46925166707829091</v>
      </c>
      <c r="F66" s="10">
        <f t="shared" si="21"/>
        <v>2.0719693086819877</v>
      </c>
      <c r="G66" s="20">
        <v>31</v>
      </c>
      <c r="H66" s="10">
        <f t="shared" si="13"/>
        <v>0.4156610351300617</v>
      </c>
      <c r="I66" s="10">
        <f t="shared" si="14"/>
        <v>2.9743857413704435</v>
      </c>
      <c r="J66" s="20">
        <v>10</v>
      </c>
      <c r="K66" s="10">
        <f t="shared" si="15"/>
        <v>0.19584802193497847</v>
      </c>
      <c r="L66" s="10">
        <f t="shared" si="16"/>
        <v>0.95711731578363024</v>
      </c>
      <c r="M66" s="20">
        <v>30</v>
      </c>
      <c r="N66" s="10">
        <f t="shared" si="17"/>
        <v>0.63979526551503518</v>
      </c>
      <c r="O66" s="10">
        <f t="shared" si="18"/>
        <v>2.7961886085140213</v>
      </c>
      <c r="P66" s="20">
        <v>26</v>
      </c>
      <c r="Q66" s="10">
        <f t="shared" si="19"/>
        <v>0.56583242655059851</v>
      </c>
      <c r="R66" s="10">
        <f t="shared" si="20"/>
        <v>2.4106685061921729</v>
      </c>
    </row>
    <row r="67" spans="3:18" x14ac:dyDescent="0.2">
      <c r="C67" s="11" t="s">
        <v>25</v>
      </c>
      <c r="D67" s="4">
        <v>10</v>
      </c>
      <c r="E67" s="5">
        <f t="shared" si="12"/>
        <v>0.24697456162015313</v>
      </c>
      <c r="F67" s="5">
        <f t="shared" si="21"/>
        <v>1.0905101624642042</v>
      </c>
      <c r="G67" s="21">
        <v>20</v>
      </c>
      <c r="H67" s="5">
        <f t="shared" si="13"/>
        <v>0.26816840976133011</v>
      </c>
      <c r="I67" s="5">
        <f t="shared" si="14"/>
        <v>1.9189585428196407</v>
      </c>
      <c r="J67" s="21">
        <v>17</v>
      </c>
      <c r="K67" s="5">
        <f t="shared" si="15"/>
        <v>0.33294163728946341</v>
      </c>
      <c r="L67" s="5">
        <f t="shared" si="16"/>
        <v>1.6270994368321714</v>
      </c>
      <c r="M67" s="21">
        <v>23</v>
      </c>
      <c r="N67" s="5">
        <f t="shared" si="17"/>
        <v>0.49050970356152701</v>
      </c>
      <c r="O67" s="5">
        <f t="shared" si="18"/>
        <v>2.1437445998607498</v>
      </c>
      <c r="P67" s="21">
        <v>18</v>
      </c>
      <c r="Q67" s="5">
        <f t="shared" si="19"/>
        <v>0.39173014145810664</v>
      </c>
      <c r="R67" s="5">
        <f t="shared" si="20"/>
        <v>1.6689243504407352</v>
      </c>
    </row>
    <row r="68" spans="3:18" x14ac:dyDescent="0.2">
      <c r="C68" s="2" t="s">
        <v>26</v>
      </c>
      <c r="D68" s="1">
        <v>14</v>
      </c>
      <c r="E68" s="10">
        <f t="shared" si="12"/>
        <v>0.34576438626821437</v>
      </c>
      <c r="F68" s="10">
        <f t="shared" si="21"/>
        <v>1.5267142274498855</v>
      </c>
      <c r="G68" s="20">
        <v>11</v>
      </c>
      <c r="H68" s="10">
        <f t="shared" si="13"/>
        <v>0.14749262536873156</v>
      </c>
      <c r="I68" s="10">
        <f t="shared" si="14"/>
        <v>1.0554271985508026</v>
      </c>
      <c r="J68" s="20">
        <v>15</v>
      </c>
      <c r="K68" s="10">
        <f t="shared" si="15"/>
        <v>0.29377203290246767</v>
      </c>
      <c r="L68" s="10">
        <f t="shared" si="16"/>
        <v>1.4356759736754454</v>
      </c>
      <c r="M68" s="20">
        <v>32</v>
      </c>
      <c r="N68" s="10">
        <f t="shared" si="17"/>
        <v>0.68244828321603745</v>
      </c>
      <c r="O68" s="10">
        <f t="shared" si="18"/>
        <v>2.9826011824149563</v>
      </c>
      <c r="P68" s="20">
        <v>18</v>
      </c>
      <c r="Q68" s="10">
        <f t="shared" si="19"/>
        <v>0.39173014145810664</v>
      </c>
      <c r="R68" s="10">
        <f t="shared" si="20"/>
        <v>1.6689243504407352</v>
      </c>
    </row>
    <row r="69" spans="3:18" x14ac:dyDescent="0.2">
      <c r="C69" s="11" t="s">
        <v>27</v>
      </c>
      <c r="D69" s="4">
        <v>11</v>
      </c>
      <c r="E69" s="5">
        <f t="shared" si="12"/>
        <v>0.27167201778216843</v>
      </c>
      <c r="F69" s="5">
        <f t="shared" si="21"/>
        <v>1.1995611787106244</v>
      </c>
      <c r="G69" s="21">
        <v>14</v>
      </c>
      <c r="H69" s="5">
        <f t="shared" si="13"/>
        <v>0.18771788683293109</v>
      </c>
      <c r="I69" s="5">
        <f t="shared" si="14"/>
        <v>1.3432709799737486</v>
      </c>
      <c r="J69" s="21">
        <v>20</v>
      </c>
      <c r="K69" s="5">
        <f t="shared" si="15"/>
        <v>0.39169604386995693</v>
      </c>
      <c r="L69" s="5">
        <f t="shared" si="16"/>
        <v>1.9142346315672605</v>
      </c>
      <c r="M69" s="21">
        <v>14</v>
      </c>
      <c r="N69" s="5">
        <f t="shared" si="17"/>
        <v>0.2985711239070164</v>
      </c>
      <c r="O69" s="5">
        <f t="shared" si="18"/>
        <v>1.3048880173065434</v>
      </c>
      <c r="P69" s="21">
        <v>18</v>
      </c>
      <c r="Q69" s="5">
        <f t="shared" si="19"/>
        <v>0.39173014145810664</v>
      </c>
      <c r="R69" s="5">
        <f t="shared" si="20"/>
        <v>1.6689243504407352</v>
      </c>
    </row>
    <row r="70" spans="3:18" x14ac:dyDescent="0.2">
      <c r="C70" s="2" t="s">
        <v>28</v>
      </c>
      <c r="D70" s="1">
        <v>536</v>
      </c>
      <c r="E70" s="10">
        <f t="shared" si="12"/>
        <v>13.237836502840208</v>
      </c>
      <c r="F70" s="10">
        <f t="shared" si="21"/>
        <v>58.451344708081336</v>
      </c>
      <c r="G70" s="20">
        <v>819</v>
      </c>
      <c r="H70" s="10">
        <f t="shared" si="13"/>
        <v>10.981496379726469</v>
      </c>
      <c r="I70" s="10">
        <f t="shared" si="14"/>
        <v>78.581352328464291</v>
      </c>
      <c r="J70" s="20">
        <v>773</v>
      </c>
      <c r="K70" s="10">
        <f t="shared" si="15"/>
        <v>15.139052095573835</v>
      </c>
      <c r="L70" s="10">
        <f t="shared" si="16"/>
        <v>73.985168510074615</v>
      </c>
      <c r="M70" s="20">
        <v>751</v>
      </c>
      <c r="N70" s="10">
        <f t="shared" si="17"/>
        <v>16.016208146726381</v>
      </c>
      <c r="O70" s="10">
        <f t="shared" si="18"/>
        <v>69.997921499801009</v>
      </c>
      <c r="P70" s="20">
        <v>773</v>
      </c>
      <c r="Q70" s="10">
        <f t="shared" si="19"/>
        <v>16.822633297062023</v>
      </c>
      <c r="R70" s="10">
        <f t="shared" si="20"/>
        <v>71.671029049482684</v>
      </c>
    </row>
    <row r="71" spans="3:18" ht="15.75" thickBot="1" x14ac:dyDescent="0.3">
      <c r="C71" s="7" t="s">
        <v>29</v>
      </c>
      <c r="D71" s="8">
        <f>SUM(D48:D70)</f>
        <v>4049</v>
      </c>
      <c r="E71" s="13">
        <f>SUM(E48:E70)</f>
        <v>100.00000000000003</v>
      </c>
      <c r="F71" s="13">
        <f t="shared" si="21"/>
        <v>441.54756478175619</v>
      </c>
      <c r="G71" s="22">
        <f>SUM(G48:G70)</f>
        <v>7458</v>
      </c>
      <c r="H71" s="13">
        <f>SUM(H48:H70)</f>
        <v>99.999999999999986</v>
      </c>
      <c r="I71" s="13">
        <f t="shared" si="14"/>
        <v>715.57964061744417</v>
      </c>
      <c r="J71" s="22">
        <f>SUM(J48:J70)</f>
        <v>5106</v>
      </c>
      <c r="K71" s="13">
        <f>SUM(K48:K70)</f>
        <v>100</v>
      </c>
      <c r="L71" s="13">
        <f t="shared" si="16"/>
        <v>488.70410143912159</v>
      </c>
      <c r="M71" s="22">
        <f>SUM(M48:M70)</f>
        <v>4689</v>
      </c>
      <c r="N71" s="13">
        <f>SUM(N48:N70)</f>
        <v>100.00000000000001</v>
      </c>
      <c r="O71" s="13">
        <f t="shared" si="18"/>
        <v>437.04427951074155</v>
      </c>
      <c r="P71" s="22">
        <f>SUM(P48:P70)</f>
        <v>4595</v>
      </c>
      <c r="Q71" s="13">
        <f>SUM(Q48:Q70)</f>
        <v>100.00000000000001</v>
      </c>
      <c r="R71" s="13">
        <f t="shared" si="20"/>
        <v>426.03929945973209</v>
      </c>
    </row>
    <row r="72" spans="3:18" ht="15" thickTop="1" x14ac:dyDescent="0.2"/>
    <row r="73" spans="3:18" ht="43.5" customHeight="1" x14ac:dyDescent="0.2">
      <c r="C73" s="29" t="s">
        <v>61</v>
      </c>
      <c r="D73" s="29"/>
      <c r="E73" s="29"/>
      <c r="F73" s="29"/>
      <c r="G73" s="29"/>
      <c r="H73" s="29"/>
      <c r="I73" s="29"/>
      <c r="J73" s="29"/>
      <c r="K73" s="29"/>
      <c r="L73" s="29"/>
      <c r="M73" s="29"/>
      <c r="N73" s="29"/>
      <c r="O73" s="29"/>
      <c r="P73" s="29"/>
      <c r="Q73" s="29"/>
      <c r="R73" s="29"/>
    </row>
    <row r="74" spans="3:18" x14ac:dyDescent="0.2">
      <c r="C74" s="27" t="s">
        <v>31</v>
      </c>
      <c r="D74" s="27"/>
      <c r="E74" s="27"/>
      <c r="F74" s="27"/>
      <c r="G74" s="27"/>
      <c r="H74" s="27"/>
      <c r="I74" s="27"/>
    </row>
    <row r="75" spans="3:18" x14ac:dyDescent="0.2">
      <c r="C75" s="24" t="s">
        <v>63</v>
      </c>
      <c r="D75" s="24"/>
      <c r="E75" s="24"/>
      <c r="F75" s="24"/>
      <c r="G75" s="24"/>
      <c r="H75" s="24"/>
      <c r="I75" s="24"/>
    </row>
    <row r="76" spans="3:18" x14ac:dyDescent="0.2">
      <c r="C76" s="25" t="s">
        <v>62</v>
      </c>
      <c r="D76" s="25"/>
      <c r="E76" s="25"/>
      <c r="F76" s="25"/>
      <c r="G76" s="25"/>
      <c r="H76" s="25"/>
      <c r="I76" s="25"/>
      <c r="J76" s="25"/>
      <c r="K76" s="25"/>
      <c r="L76" s="25"/>
      <c r="M76" s="25"/>
      <c r="N76" s="25"/>
      <c r="O76" s="25"/>
      <c r="P76" s="25"/>
      <c r="Q76" s="25"/>
      <c r="R76" s="25"/>
    </row>
  </sheetData>
  <mergeCells count="6">
    <mergeCell ref="C45:I45"/>
    <mergeCell ref="C74:I74"/>
    <mergeCell ref="C8:I8"/>
    <mergeCell ref="C9:I9"/>
    <mergeCell ref="C73:R73"/>
    <mergeCell ref="C76:R76"/>
  </mergeCells>
  <pageMargins left="0.25" right="0.25" top="0.75" bottom="0.75" header="0.3" footer="0.3"/>
  <pageSetup paperSize="17" scale="70" orientation="landscape" r:id="rId1"/>
  <rowBreaks count="1" manualBreakCount="1">
    <brk id="36" max="16383" man="1"/>
  </rowBreaks>
  <ignoredErrors>
    <ignoredError sqref="F34 I34 L34 O34 R34"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3.S.7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Ivan Montañez Galvez</cp:lastModifiedBy>
  <cp:lastPrinted>2024-04-17T15:40:52Z</cp:lastPrinted>
  <dcterms:created xsi:type="dcterms:W3CDTF">2015-05-18T18:25:39Z</dcterms:created>
  <dcterms:modified xsi:type="dcterms:W3CDTF">2024-04-17T15:49:39Z</dcterms:modified>
</cp:coreProperties>
</file>