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ugo Ruiz\Dropbox\ProjetSyntesis\02_AnalyseBesoins_EtudeImpact\"/>
    </mc:Choice>
  </mc:AlternateContent>
  <xr:revisionPtr revIDLastSave="0" documentId="10_ncr:100000_{C582C6E1-5282-4D1F-BE82-624EF092A749}" xr6:coauthVersionLast="31" xr6:coauthVersionMax="31" xr10:uidLastSave="{00000000-0000-0000-0000-000000000000}"/>
  <bookViews>
    <workbookView xWindow="0" yWindow="0" windowWidth="38400" windowHeight="21525" firstSheet="1" activeTab="1" xr2:uid="{00000000-000D-0000-FFFF-FFFF00000000}"/>
  </bookViews>
  <sheets>
    <sheet name="Rapport 01 avr 2018" sheetId="1" state="hidden" r:id="rId1"/>
    <sheet name="Advance Semaine 03" sheetId="2" r:id="rId2"/>
    <sheet name="Hoja1" sheetId="6" state="hidden" r:id="rId3"/>
    <sheet name="Comentaires du prof" sheetId="5" r:id="rId4"/>
    <sheet name="Besoins" sheetId="9" r:id="rId5"/>
    <sheet name="Besoins Boite Connectee" sheetId="8" state="hidden" r:id="rId6"/>
    <sheet name="Portée BdeB" sheetId="3" state="hidden" r:id="rId7"/>
    <sheet name="Advance Semaines 1-2 (2)" sheetId="4" state="hidden" r:id="rId8"/>
  </sheets>
  <definedNames>
    <definedName name="ActualBeyond" localSheetId="1">'Advance Semaine 03'!PeriodInActual*('Advance Semaine 03'!$F1&gt;0)</definedName>
    <definedName name="ActualBeyond" localSheetId="7">'Advance Semaines 1-2 (2)'!PeriodInActual*('Advance Semaines 1-2 (2)'!$F1&gt;0)</definedName>
    <definedName name="ActualBeyond">PeriodInActual*('Rapport 01 avr 2018'!$F1&gt;0)</definedName>
    <definedName name="PercentCompleteBeyond" localSheetId="1">('Advance Semaine 03'!A$7=MEDIAN('Advance Semaine 03'!A$7,'Advance Semaine 03'!$F1,'Advance Semaine 03'!$F1+'Advance Semaine 03'!$G1)*('Advance Semaine 03'!$F1&gt;0))*(('Advance Semaine 03'!A$7&lt;(INT('Advance Semaine 03'!$F1+'Advance Semaine 03'!$G1*'Advance Semaine 03'!$H1)))+('Advance Semaine 03'!A$7='Advance Semaine 03'!$F1))*('Advance Semaine 03'!$H1&gt;0)</definedName>
    <definedName name="PercentCompleteBeyond" localSheetId="7">('Advance Semaines 1-2 (2)'!A$7=MEDIAN('Advance Semaines 1-2 (2)'!A$7,'Advance Semaines 1-2 (2)'!$F1,'Advance Semaines 1-2 (2)'!$F1+'Advance Semaines 1-2 (2)'!$G1)*('Advance Semaines 1-2 (2)'!$F1&gt;0))*(('Advance Semaines 1-2 (2)'!A$7&lt;(INT('Advance Semaines 1-2 (2)'!$F1+'Advance Semaines 1-2 (2)'!$G1*'Advance Semaines 1-2 (2)'!$H1)))+('Advance Semaines 1-2 (2)'!A$7='Advance Semaines 1-2 (2)'!$F1))*('Advance Semaines 1-2 (2)'!$H1&gt;0)</definedName>
    <definedName name="PercentCompleteBeyond">('Rapport 01 avr 2018'!A$7=MEDIAN('Rapport 01 avr 2018'!A$7,'Rapport 01 avr 2018'!$F1,'Rapport 01 avr 2018'!$F1+'Rapport 01 avr 2018'!$G1)*('Rapport 01 avr 2018'!$F1&gt;0))*(('Rapport 01 avr 2018'!A$7&lt;(INT('Rapport 01 avr 2018'!$F1+'Rapport 01 avr 2018'!$G1*'Rapport 01 avr 2018'!$H1)))+('Rapport 01 avr 2018'!A$7='Rapport 01 avr 2018'!$F1))*('Rapport 01 avr 2018'!$H1&gt;0)</definedName>
    <definedName name="period_selected" localSheetId="1">'Advance Semaine 03'!$K$3</definedName>
    <definedName name="period_selected" localSheetId="7">'Advance Semaines 1-2 (2)'!$K$3</definedName>
    <definedName name="period_selected">'Rapport 01 avr 2018'!$K$3</definedName>
    <definedName name="PeriodInActual" localSheetId="1">'Advance Semaine 03'!A$7=MEDIAN('Advance Semaine 03'!A$7,'Advance Semaine 03'!$F1,'Advance Semaine 03'!$F1+'Advance Semaine 03'!$G1-1)</definedName>
    <definedName name="PeriodInActual" localSheetId="7">'Advance Semaines 1-2 (2)'!A$7=MEDIAN('Advance Semaines 1-2 (2)'!A$7,'Advance Semaines 1-2 (2)'!$F1,'Advance Semaines 1-2 (2)'!$F1+'Advance Semaines 1-2 (2)'!$G1-1)</definedName>
    <definedName name="PeriodInActual">'Rapport 01 avr 2018'!A$7=MEDIAN('Rapport 01 avr 2018'!A$7,'Rapport 01 avr 2018'!$F1,'Rapport 01 avr 2018'!$F1+'Rapport 01 avr 2018'!$G1-1)</definedName>
    <definedName name="PeriodInPlan" localSheetId="1">'Advance Semaine 03'!A$7=MEDIAN('Advance Semaine 03'!A$7,'Advance Semaine 03'!$D1,'Advance Semaine 03'!$D1+'Advance Semaine 03'!$E1-1)</definedName>
    <definedName name="PeriodInPlan" localSheetId="7">'Advance Semaines 1-2 (2)'!A$7=MEDIAN('Advance Semaines 1-2 (2)'!A$7,'Advance Semaines 1-2 (2)'!$D1,'Advance Semaines 1-2 (2)'!$D1+'Advance Semaines 1-2 (2)'!$E1-1)</definedName>
    <definedName name="PeriodInPlan">'Rapport 01 avr 2018'!A$7=MEDIAN('Rapport 01 avr 2018'!A$7,'Rapport 01 avr 2018'!$D1,'Rapport 01 avr 2018'!$D1+'Rapport 01 avr 2018'!$E1-1)</definedName>
    <definedName name="Plan" localSheetId="1">'Advance Semaine 03'!PeriodInPlan*('Advance Semaine 03'!$D1&gt;0)</definedName>
    <definedName name="Plan" localSheetId="7">'Advance Semaines 1-2 (2)'!PeriodInPlan*('Advance Semaines 1-2 (2)'!$D1&gt;0)</definedName>
    <definedName name="Plan">PeriodInPlan*('Rapport 01 avr 2018'!$D1&gt;0)</definedName>
    <definedName name="PorcentajeCompletado" localSheetId="1">'Advance Semaine 03'!PercentCompleteBeyond*'Advance Semaine 03'!PeriodInPlan</definedName>
    <definedName name="PorcentajeCompletado" localSheetId="7">'Advance Semaines 1-2 (2)'!PercentCompleteBeyond*'Advance Semaines 1-2 (2)'!PeriodInPlan</definedName>
    <definedName name="PorcentajeCompletado">PercentCompleteBeyond*PeriodInPlan</definedName>
    <definedName name="Print_Titles" localSheetId="1">'Advance Semaine 03'!$4:$7</definedName>
    <definedName name="Print_Titles" localSheetId="7">'Advance Semaines 1-2 (2)'!$4:$7</definedName>
    <definedName name="Print_Titles" localSheetId="0">'Rapport 01 avr 2018'!$4:$7</definedName>
    <definedName name="Real" localSheetId="1">('Advance Semaine 03'!PeriodInActual*('Advance Semaine 03'!$F1&gt;0))*'Advance Semaine 03'!PeriodInPlan</definedName>
    <definedName name="Real" localSheetId="7">('Advance Semaines 1-2 (2)'!PeriodInActual*('Advance Semaines 1-2 (2)'!$F1&gt;0))*'Advance Semaines 1-2 (2)'!PeriodInPlan</definedName>
    <definedName name="Real">(PeriodInActual*('Rapport 01 avr 2018'!$F1&gt;0))*PeriodInPlan</definedName>
    <definedName name="TitleRegion..BO60" localSheetId="1">'Advance Semaine 03'!$C$4:$C$7</definedName>
    <definedName name="TitleRegion..BO60" localSheetId="7">'Advance Semaines 1-2 (2)'!$C$4:$C$7</definedName>
    <definedName name="TitleRegion..BO60">'Rapport 01 avr 2018'!$C$4:$C$7</definedName>
  </definedNames>
  <calcPr calcId="179017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" l="1"/>
  <c r="J30" i="4"/>
  <c r="J29" i="4"/>
  <c r="J28" i="4"/>
  <c r="I28" i="4"/>
  <c r="J27" i="4"/>
  <c r="J26" i="4"/>
  <c r="J25" i="4"/>
  <c r="J24" i="4"/>
  <c r="J23" i="4"/>
  <c r="J22" i="4"/>
  <c r="I22" i="4"/>
  <c r="J21" i="4"/>
  <c r="J20" i="4"/>
  <c r="J19" i="4"/>
  <c r="J18" i="4"/>
  <c r="I18" i="4"/>
  <c r="J17" i="4"/>
  <c r="J16" i="4"/>
  <c r="J15" i="4"/>
  <c r="J14" i="4"/>
  <c r="J13" i="4"/>
  <c r="I13" i="4"/>
  <c r="J12" i="4"/>
  <c r="J11" i="4"/>
  <c r="J10" i="4"/>
  <c r="J9" i="4"/>
  <c r="J8" i="4"/>
  <c r="I8" i="4"/>
  <c r="I5" i="4"/>
  <c r="J30" i="2"/>
  <c r="J29" i="2"/>
  <c r="I28" i="2"/>
  <c r="J24" i="2"/>
  <c r="J25" i="2"/>
  <c r="J26" i="2"/>
  <c r="J27" i="2"/>
  <c r="J23" i="2"/>
  <c r="J21" i="2"/>
  <c r="I22" i="2"/>
  <c r="J10" i="2"/>
  <c r="J11" i="2"/>
  <c r="J12" i="2"/>
  <c r="J9" i="2"/>
  <c r="H5" i="4"/>
  <c r="J28" i="2"/>
  <c r="J22" i="2"/>
  <c r="J8" i="2"/>
  <c r="J20" i="2"/>
  <c r="I18" i="2"/>
  <c r="J17" i="2"/>
  <c r="J16" i="2"/>
  <c r="J15" i="2"/>
  <c r="J14" i="2"/>
  <c r="I13" i="2"/>
  <c r="I8" i="2"/>
  <c r="I5" i="2"/>
  <c r="J13" i="2"/>
  <c r="J18" i="2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0" i="1"/>
  <c r="I19" i="1"/>
  <c r="J15" i="1"/>
  <c r="J16" i="1"/>
  <c r="J17" i="1"/>
  <c r="J18" i="1"/>
  <c r="J14" i="1"/>
  <c r="J10" i="1"/>
  <c r="J11" i="1"/>
  <c r="J12" i="1"/>
  <c r="J9" i="1"/>
  <c r="I13" i="1"/>
  <c r="I8" i="1"/>
  <c r="I5" i="1"/>
  <c r="J19" i="1"/>
  <c r="J8" i="1"/>
  <c r="J13" i="1"/>
  <c r="H5" i="1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Ruiz</author>
  </authors>
  <commentList>
    <comment ref="K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O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S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K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Réunion 1 avec M Hafed</t>
        </r>
      </text>
    </comment>
    <comment ref="O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Réunion 2  avec M Hafed, aceptation projet: Boîte d'epargne Connecté</t>
        </r>
      </text>
    </comment>
    <comment ref="G10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L'etude de marché a prenne 25 jours, mais a été faite avant de commencer le projet </t>
        </r>
      </text>
    </comment>
    <comment ref="K10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Par le pouvoir commercial de l'idée, il est suggéré que l'enseignant puisse évaluer en donnant un poids supplémentaire à ce point, qui a beaucoup de travail et qui n'est pas pris en compte dans l'évaluation du projet.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Ruiz</author>
  </authors>
  <commentList>
    <comment ref="K6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O6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S6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Jours avec Livrables</t>
        </r>
      </text>
    </comment>
    <comment ref="K9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Réunion 1 avec M Hafed</t>
        </r>
      </text>
    </comment>
    <comment ref="O9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Réunion 2  avec M Hafed, aceptation projet: Boîte d'epargne Connecté</t>
        </r>
      </text>
    </comment>
    <comment ref="G10" authorId="0" shapeId="0" xr:uid="{00000000-0006-0000-0700-000006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L'etude de marché a prenne 25 jours, mais a été faite avant de commencer le projet </t>
        </r>
      </text>
    </comment>
    <comment ref="K10" authorId="0" shapeId="0" xr:uid="{00000000-0006-0000-0700-000007000000}">
      <text>
        <r>
          <rPr>
            <b/>
            <sz val="9"/>
            <color indexed="81"/>
            <rFont val="Tahoma"/>
            <charset val="1"/>
          </rPr>
          <t>Hugo Ruiz:</t>
        </r>
        <r>
          <rPr>
            <sz val="9"/>
            <color indexed="81"/>
            <rFont val="Tahoma"/>
            <charset val="1"/>
          </rPr>
          <t xml:space="preserve">
Par le pouvoir commercial de l'idée, il est suggéré que l'enseignant puisse évaluer en donnant un poids supplémentaire à ce point, qui a beaucoup de travail et qui n'est pas pris en compte dans l'évaluation du projet.</t>
        </r>
      </text>
    </comment>
  </commentList>
</comments>
</file>

<file path=xl/sharedStrings.xml><?xml version="1.0" encoding="utf-8"?>
<sst xmlns="http://schemas.openxmlformats.org/spreadsheetml/2006/main" count="292" uniqueCount="185">
  <si>
    <t>Activité</t>
  </si>
  <si>
    <t>Durée
 (jours)</t>
  </si>
  <si>
    <t>Débutprévu</t>
  </si>
  <si>
    <t>Début 
réel</t>
  </si>
  <si>
    <t>Durée 
réel</t>
  </si>
  <si>
    <t>% 
Aperçu</t>
  </si>
  <si>
    <t>Début:</t>
  </si>
  <si>
    <t>Durée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</si>
  <si>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</si>
  <si>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Terminé</t>
    </r>
  </si>
  <si>
    <t>Projet de synthèse uTu &amp; Pig</t>
  </si>
  <si>
    <t>Réel 
(dehors du plan)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</si>
  <si>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Terminée 
(dehors du plan)</t>
    </r>
  </si>
  <si>
    <t>Définition du projet</t>
  </si>
  <si>
    <t>Réunion 1 avec le Directeur</t>
  </si>
  <si>
    <t>jul-18</t>
  </si>
  <si>
    <t>Objet connecté uTu</t>
  </si>
  <si>
    <t>Analyse du besoin</t>
  </si>
  <si>
    <t>Conception uTu</t>
  </si>
  <si>
    <t>Objet connecté Pig</t>
  </si>
  <si>
    <t>Proposition commerciale: (should, nice to have)</t>
  </si>
  <si>
    <t>Livrable 2 : Presentation document point 2.2</t>
  </si>
  <si>
    <t>Conception Pig</t>
  </si>
  <si>
    <t>Définition du prototype</t>
  </si>
  <si>
    <t>Rapport:</t>
  </si>
  <si>
    <t>Conception matérielle du
prototype</t>
  </si>
  <si>
    <t>Conception logiciel du
prototype</t>
  </si>
  <si>
    <t>Livrable 3 : document conception prototype Pig</t>
  </si>
  <si>
    <t>Evaluation de l'idée: must (prototype), should, nice to have.</t>
  </si>
  <si>
    <r>
      <rPr>
        <b/>
        <i/>
        <sz val="11"/>
        <color theme="7"/>
        <rFont val="Calibri"/>
        <family val="2"/>
        <scheme val="minor"/>
      </rPr>
      <t xml:space="preserve">420-T20-BB  Projet de synthèse uTu &amp; Pig
</t>
    </r>
    <r>
      <rPr>
        <i/>
        <sz val="11"/>
        <color theme="7"/>
        <rFont val="Calibri"/>
        <family val="2"/>
        <scheme val="minor"/>
      </rPr>
      <t xml:space="preserve">Directeur : M  Hafed Benteftifa PhD
Hugo Hernan Ruiz M - 1795455  </t>
    </r>
  </si>
  <si>
    <t>Configuration Serveur (Python ou NodeJS)</t>
  </si>
  <si>
    <t>Programmation client HTML</t>
  </si>
  <si>
    <t>Programmation Arduino ESP 8266</t>
  </si>
  <si>
    <t>Documentation</t>
  </si>
  <si>
    <t>Ajustes au document</t>
  </si>
  <si>
    <t>Livrable 3 : Réunion présentation des avances</t>
  </si>
  <si>
    <t>Livrable 4 : Réunion présentation des avances</t>
  </si>
  <si>
    <t>Livrable 5 : Réunion présentation des avances</t>
  </si>
  <si>
    <t>Livrable 6 : Réunion présentation des avances</t>
  </si>
  <si>
    <t>Livrable 7 : Réunion présentation final</t>
  </si>
  <si>
    <t>Pond</t>
  </si>
  <si>
    <t>Eva</t>
  </si>
  <si>
    <t>Plan de travail</t>
  </si>
  <si>
    <t>Livrable 1 : proposition de projet (evaluation - Directeur)</t>
  </si>
  <si>
    <t>Recherche d'information</t>
  </si>
  <si>
    <t>HTML, simulation location GPS NodeJS (must)</t>
  </si>
  <si>
    <t>PIG</t>
  </si>
  <si>
    <t>Fonnctionalitée</t>
  </si>
  <si>
    <t>Must</t>
  </si>
  <si>
    <t>Should</t>
  </si>
  <si>
    <t>Nice to Have</t>
  </si>
  <si>
    <t>Connectivité</t>
  </si>
  <si>
    <t>Fonctionnalité</t>
  </si>
  <si>
    <t>Aspects techniques</t>
  </si>
  <si>
    <t>Sécurité</t>
  </si>
  <si>
    <t>Aspects physiques</t>
  </si>
  <si>
    <t>WiFi</t>
  </si>
  <si>
    <t>Radio (LoRA)</t>
  </si>
  <si>
    <t>Bluetooth BLE</t>
  </si>
  <si>
    <t>RFID</t>
  </si>
  <si>
    <t>x</t>
  </si>
  <si>
    <t>Ethernet</t>
  </si>
  <si>
    <t>Envoyer les données d'ouverture (horodatage - état ouvert)</t>
  </si>
  <si>
    <t>Envoyer les données de clôture (montant - état fermé)</t>
  </si>
  <si>
    <t>Emplacement GPS</t>
  </si>
  <si>
    <t>Verrouillage à distance</t>
  </si>
  <si>
    <t>Contrôle d'écrasement de l'ouverture par clé</t>
  </si>
  <si>
    <t>Envoyer des données du groupe d'épargne</t>
  </si>
  <si>
    <t>Accédez à l'enregistrement des tentatives infructueuses</t>
  </si>
  <si>
    <t>Enregistrement de plusieurs utilisateurs</t>
  </si>
  <si>
    <t>Projet de synthèse Pig</t>
  </si>
  <si>
    <r>
      <rPr>
        <b/>
        <i/>
        <sz val="11"/>
        <color theme="7"/>
        <rFont val="Calibri"/>
        <family val="2"/>
        <scheme val="minor"/>
      </rPr>
      <t xml:space="preserve">420-T20-BB  Projet de synthèse uTu &amp; Pig
</t>
    </r>
    <r>
      <rPr>
        <i/>
        <sz val="11"/>
        <color theme="7"/>
        <rFont val="Calibri"/>
        <family val="2"/>
        <scheme val="minor"/>
      </rPr>
      <t xml:space="preserve">Professeur : M  Hafed Benteftifa PhD
Hugo Hernan Ruiz M - 1795455  </t>
    </r>
  </si>
  <si>
    <t>Réunion 1 et 2 avec le Professeur</t>
  </si>
  <si>
    <t>Recherche d'information - Étude de marché</t>
  </si>
  <si>
    <t>Analyse préliminaire ('intérêt du projet, gains recherchés)</t>
  </si>
  <si>
    <t>Analyse des besoins</t>
  </si>
  <si>
    <t>Cahier de charge</t>
  </si>
  <si>
    <t>Étude d’impact de la solution</t>
  </si>
  <si>
    <t>Documentation du Livrable 2:Analyse des besoins</t>
  </si>
  <si>
    <t>Prototypes des IPM</t>
  </si>
  <si>
    <t>Document d’architecture</t>
  </si>
  <si>
    <t>Programmation et tests</t>
  </si>
  <si>
    <t>Modèles d'analyse: -Les cas d'utilisation</t>
  </si>
  <si>
    <t>Architecture (conception prototype):</t>
  </si>
  <si>
    <t>Modèle de conception matérielle et logicielle du prototype</t>
  </si>
  <si>
    <t>Programmation d'objet</t>
  </si>
  <si>
    <t>Programmation de visualisation</t>
  </si>
  <si>
    <t>Tests d'intégration</t>
  </si>
  <si>
    <t>Plate-forme (application Node Red et BD)</t>
  </si>
  <si>
    <t>Livrable 1 : Planification de Tâches - Gantt - Introduction Kickstarter</t>
  </si>
  <si>
    <t>Tests d'utilisabilité de l'application</t>
  </si>
  <si>
    <t>Presentation PPT</t>
  </si>
  <si>
    <t>Documentation Etape 4</t>
  </si>
  <si>
    <t>Evaluation</t>
  </si>
  <si>
    <t>Date</t>
  </si>
  <si>
    <t xml:space="preserve"> </t>
  </si>
  <si>
    <t>Comentaires M Hafed</t>
  </si>
  <si>
    <t>Recommendation/Comentaire</t>
  </si>
  <si>
    <t>Semaine</t>
  </si>
  <si>
    <t>Livrable</t>
  </si>
  <si>
    <t>Activité d’évaluation en classe</t>
  </si>
  <si>
    <t>Proposition de projet</t>
  </si>
  <si>
    <t>Validation du projet par le professeur</t>
  </si>
  <si>
    <t>Échéancier et résumé préliminaire</t>
  </si>
  <si>
    <r>
      <t>v</t>
    </r>
    <r>
      <rPr>
        <sz val="12"/>
        <color theme="1" tint="0.24994659260841701"/>
        <rFont val="Calibri"/>
        <family val="2"/>
      </rPr>
      <t>érification de l’échéancier par le professeur</t>
    </r>
  </si>
  <si>
    <t>Les cas d'utilisation</t>
  </si>
  <si>
    <t>Matériels et logiciels à utiliser</t>
  </si>
  <si>
    <r>
      <t>j</t>
    </r>
    <r>
      <rPr>
        <sz val="12"/>
        <color theme="1" tint="0.24994659260841701"/>
        <rFont val="Calibri"/>
        <family val="2"/>
      </rPr>
      <t>ustification des choix de cas d’utilisation retenus et analyse de la répartition des tâches entre les différents membres de l’équipe (si plusieurs membres)</t>
    </r>
  </si>
  <si>
    <t>Diagrammes conceptuels complets</t>
  </si>
  <si>
    <t>Maquettes d'IPM et guide ergonomique</t>
  </si>
  <si>
    <t>Analytique/ML</t>
  </si>
  <si>
    <r>
      <t>A</t>
    </r>
    <r>
      <rPr>
        <sz val="12"/>
        <color theme="1" tint="0.24994659260841701"/>
        <rFont val="Calibri"/>
        <family val="2"/>
      </rPr>
      <t>nalyse de diagrammes</t>
    </r>
  </si>
  <si>
    <r>
      <t>P</t>
    </r>
    <r>
      <rPr>
        <sz val="12"/>
        <color theme="1" tint="0.24994659260841701"/>
        <rFont val="Calibri"/>
        <family val="2"/>
      </rPr>
      <t>ossibilité d’évaluation par les pairs (grille)</t>
    </r>
  </si>
  <si>
    <t>Modèle de conception-architecture logicielles</t>
  </si>
  <si>
    <t>Prototypes des IPM(incluant le système de navigation)</t>
  </si>
  <si>
    <r>
      <t>V</t>
    </r>
    <r>
      <rPr>
        <sz val="12"/>
        <color theme="1" tint="0.24994659260841701"/>
        <rFont val="Calibri"/>
        <family val="2"/>
      </rPr>
      <t>érification du contenu du modèle de conception</t>
    </r>
  </si>
  <si>
    <r>
      <t>É</t>
    </r>
    <r>
      <rPr>
        <sz val="12"/>
        <color theme="1" tint="0.24994659260841701"/>
        <rFont val="Calibri"/>
        <family val="2"/>
      </rPr>
      <t>valuation du système de navigation par les pairs</t>
    </r>
  </si>
  <si>
    <t>Structure de stockage</t>
  </si>
  <si>
    <t>Évaluation des IPM par les utilisateurs</t>
  </si>
  <si>
    <r>
      <t>É</t>
    </r>
    <r>
      <rPr>
        <sz val="12"/>
        <color theme="1" tint="0.24994659260841701"/>
        <rFont val="Calibri"/>
        <family val="2"/>
      </rPr>
      <t>valuation des IPM par les utilisateurs (sera faite par les autres étudiants)</t>
    </r>
  </si>
  <si>
    <t>Une itération fonctionnelle de l'application IoT (Incluant bien sûr BD, code métier et IPM)</t>
  </si>
  <si>
    <r>
      <t>d</t>
    </r>
    <r>
      <rPr>
        <sz val="12"/>
        <color theme="1" tint="0.24994659260841701"/>
        <rFont val="Calibri"/>
        <family val="2"/>
      </rPr>
      <t>émonstration de l’exécution de l’application</t>
    </r>
  </si>
  <si>
    <t>Tests sur plateformes</t>
  </si>
  <si>
    <r>
      <t>s</t>
    </r>
    <r>
      <rPr>
        <sz val="12"/>
        <color theme="1" tint="0.24994659260841701"/>
        <rFont val="Calibri"/>
        <family val="2"/>
      </rPr>
      <t>cénarios de tests vérifiés par les pairs.</t>
    </r>
  </si>
  <si>
    <t>Rapport de tests d'utilisabilité de l'application/Objet</t>
  </si>
  <si>
    <t>Présentation PPT</t>
  </si>
  <si>
    <r>
      <t>t</t>
    </r>
    <r>
      <rPr>
        <sz val="12"/>
        <color theme="1" tint="0.24994659260841701"/>
        <rFont val="Calibri"/>
        <family val="2"/>
      </rPr>
      <t>ests d’utilisabilité exécutés par les pairs</t>
    </r>
  </si>
  <si>
    <r>
      <t>P</t>
    </r>
    <r>
      <rPr>
        <sz val="12"/>
        <color theme="1" tint="0.24994659260841701"/>
        <rFont val="Calibri"/>
        <family val="2"/>
      </rPr>
      <t>résentation orale en classe</t>
    </r>
  </si>
  <si>
    <t>Exécutable de l'application</t>
  </si>
  <si>
    <t>Code source</t>
  </si>
  <si>
    <t>Maquette du matériel</t>
  </si>
  <si>
    <t>Cas de tests</t>
  </si>
  <si>
    <t>Manuel utilisateur (si nécessaire)</t>
  </si>
  <si>
    <t>Test - Presentation Final</t>
  </si>
  <si>
    <t>Connexion via Bluetooth</t>
  </si>
  <si>
    <t>Bloquer quand il y a plus de 3 tentatives échouées</t>
  </si>
  <si>
    <t>Chiffrer les données envoyées par le réseau</t>
  </si>
  <si>
    <t>Enregistrer les données des épargnants dans la boîte</t>
  </si>
  <si>
    <t>Enregistrer les transactions par épargnant</t>
  </si>
  <si>
    <t>Avertissez le mouvement physique de la boîte</t>
  </si>
  <si>
    <t>Enregistrer un historique des 5 derniers mouvements (clôture de l'argent - argent)</t>
  </si>
  <si>
    <t>Connexion WiFi</t>
  </si>
  <si>
    <t>Connexion par radio</t>
  </si>
  <si>
    <t>Connexion RFID</t>
  </si>
  <si>
    <t>Connexion GSM</t>
  </si>
  <si>
    <t>Enregistrer les utilisateurs avec mot de passe et mot de passe</t>
  </si>
  <si>
    <t>Ouverture et blocage par reconnaissance d'empreinte digitale</t>
  </si>
  <si>
    <t>Ouverture et blocage par reconnaissance faciale</t>
  </si>
  <si>
    <t>Enregistrement des données d'inclinaison et de mouvement (accéléromètre)</t>
  </si>
  <si>
    <t>Ouverture d'un enregistrement via un détecteur de mouvement</t>
  </si>
  <si>
    <t>Registre d'ouverture à travers le capteur de lumière</t>
  </si>
  <si>
    <t>Ouverture d'un enregistrement par capteur de contact</t>
  </si>
  <si>
    <t>Visualisation des données et des opérations via un écran tactile</t>
  </si>
  <si>
    <t>Visualisation des données via l'écran LCD</t>
  </si>
  <si>
    <t>Notification des conditions de risque d'incendie: capteur de température</t>
  </si>
  <si>
    <t>Notification des conditions de risque d'humidité: capteur d'humidité</t>
  </si>
  <si>
    <t>Notification des conditions de risque d'impact: accéléromètre</t>
  </si>
  <si>
    <t>Notification des conditions de risque de report: capteur de pression</t>
  </si>
  <si>
    <t>Caméra vidéo / photographies</t>
  </si>
  <si>
    <t>Compteur de billets</t>
  </si>
  <si>
    <t>Compteur de pièces</t>
  </si>
  <si>
    <t>Enregistreur vocal</t>
  </si>
  <si>
    <t>Écran tactile pour l'enregistrement des notes</t>
  </si>
  <si>
    <t>Avis d'ouverture à la force brute ou inattendu</t>
  </si>
  <si>
    <t>Batterie de secours</t>
  </si>
  <si>
    <t>Système de récupération de clé pour l'ouverture</t>
  </si>
  <si>
    <t>Connexion directe avec les banques</t>
  </si>
  <si>
    <t>Envoi de SMS</t>
  </si>
  <si>
    <t>Ouverture à distance avec contrôle croisé</t>
  </si>
  <si>
    <t>Nombre</t>
  </si>
  <si>
    <t>Besoin</t>
  </si>
  <si>
    <t xml:space="preserve">Comptez combien de fois il ouvre </t>
  </si>
  <si>
    <t>Comptez combien de fois il  ferme</t>
  </si>
  <si>
    <t>Télécommande</t>
  </si>
  <si>
    <t>Type</t>
  </si>
  <si>
    <t>Total</t>
  </si>
  <si>
    <t>Contar de Nombre</t>
  </si>
  <si>
    <t>Envoyer un courriel à facilitateur lorsque la boîte est ouverte</t>
  </si>
  <si>
    <t>Envoier combien d'argent reste à la fermeture</t>
  </si>
  <si>
    <t>Envoyer les coordonnées GPS (Latitude - Longitude) lorsque est ouverte</t>
  </si>
  <si>
    <t>Envoier donnes vers une Plateforme IoT</t>
  </si>
  <si>
    <t>03 Nice to have</t>
  </si>
  <si>
    <t>02 Should</t>
  </si>
  <si>
    <t>01 Must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</si>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</sst>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1" tint="0.24994659260841701"/>
      <name val="Corbel"/>
      <family val="2"/>
      <scheme val="major"/>
    </font>
    <font>
      <b/>
      <sz val="14"/>
      <color theme="0"/>
      <name val="Calibri"/>
      <family val="2"/>
      <scheme val="minor"/>
    </font>
    <font>
      <b/>
      <sz val="14"/>
      <color theme="0"/>
      <name val="Corbel"/>
      <family val="2"/>
      <scheme val="major"/>
    </font>
    <font>
      <b/>
      <sz val="12"/>
      <color theme="0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b/>
      <sz val="11"/>
      <color theme="0"/>
      <name val="Corbel"/>
      <family val="2"/>
      <scheme val="major"/>
    </font>
    <font>
      <b/>
      <sz val="18"/>
      <color rgb="FF92D050"/>
      <name val="Calibri"/>
      <family val="2"/>
      <scheme val="minor"/>
    </font>
    <font>
      <b/>
      <sz val="14"/>
      <color rgb="FF92D050"/>
      <name val="Corbel"/>
      <family val="2"/>
      <scheme val="major"/>
    </font>
    <font>
      <b/>
      <sz val="22"/>
      <color theme="0"/>
      <name val="Calibri"/>
      <family val="2"/>
      <scheme val="minor"/>
    </font>
    <font>
      <sz val="11"/>
      <color theme="7"/>
      <name val="Calibri"/>
      <family val="2"/>
    </font>
    <font>
      <sz val="8"/>
      <color theme="1" tint="0.34998626667073579"/>
      <name val="Calibri"/>
      <family val="2"/>
      <scheme val="minor"/>
    </font>
    <font>
      <b/>
      <sz val="18"/>
      <color theme="1" tint="0.24994659260841701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rgb="FF00B050"/>
      <name val="Calibri"/>
      <family val="2"/>
    </font>
    <font>
      <b/>
      <sz val="11"/>
      <color theme="1"/>
      <name val="Corbel"/>
      <family val="2"/>
      <scheme val="major"/>
    </font>
    <font>
      <b/>
      <sz val="12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1"/>
      <color theme="2"/>
      <name val="Corbel"/>
      <family val="2"/>
      <scheme val="major"/>
    </font>
    <font>
      <b/>
      <sz val="12"/>
      <color theme="1" tint="0.24994659260841701"/>
      <name val="Calibri"/>
      <family val="2"/>
    </font>
    <font>
      <i/>
      <sz val="12"/>
      <color theme="1" tint="0.24994659260841701"/>
      <name val="Calibri"/>
      <family val="2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44" fillId="0" borderId="0" applyNumberFormat="0" applyFill="0" applyBorder="0" applyAlignment="0" applyProtection="0">
      <alignment horizontal="center" vertical="center"/>
    </xf>
    <xf numFmtId="0" fontId="45" fillId="0" borderId="0" applyNumberFormat="0" applyFill="0" applyBorder="0" applyAlignment="0" applyProtection="0">
      <alignment horizontal="center" vertical="center"/>
    </xf>
  </cellStyleXfs>
  <cellXfs count="1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>
      <alignment horizontal="center" vertical="center"/>
    </xf>
    <xf numFmtId="3" fontId="14" fillId="0" borderId="2" xfId="3" applyFont="1">
      <alignment horizontal="center"/>
    </xf>
    <xf numFmtId="0" fontId="0" fillId="0" borderId="0" xfId="0" applyFont="1">
      <alignment horizontal="center" vertical="center"/>
    </xf>
    <xf numFmtId="0" fontId="9" fillId="0" borderId="5" xfId="10" applyBorder="1" applyAlignment="1">
      <alignment vertical="center" wrapText="1"/>
    </xf>
    <xf numFmtId="0" fontId="9" fillId="0" borderId="0" xfId="10" applyAlignment="1">
      <alignment vertical="center" wrapText="1"/>
    </xf>
    <xf numFmtId="0" fontId="9" fillId="0" borderId="0" xfId="9" applyAlignment="1">
      <alignment vertical="center"/>
    </xf>
    <xf numFmtId="0" fontId="13" fillId="0" borderId="0" xfId="0" applyFont="1" applyAlignment="1">
      <alignment vertical="center" wrapText="1"/>
    </xf>
    <xf numFmtId="0" fontId="16" fillId="0" borderId="0" xfId="10" applyFont="1" applyAlignment="1">
      <alignment vertical="center" wrapText="1"/>
    </xf>
    <xf numFmtId="0" fontId="16" fillId="0" borderId="0" xfId="1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8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14" fillId="0" borderId="0" xfId="10" applyFont="1" applyAlignment="1">
      <alignment vertical="center" wrapText="1"/>
    </xf>
    <xf numFmtId="0" fontId="14" fillId="0" borderId="0" xfId="10" applyFont="1" applyBorder="1" applyAlignment="1">
      <alignment vertical="center" wrapText="1"/>
    </xf>
    <xf numFmtId="0" fontId="14" fillId="0" borderId="9" xfId="11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2" fillId="0" borderId="0" xfId="2" applyFont="1">
      <alignment horizontal="left" wrapText="1"/>
    </xf>
    <xf numFmtId="0" fontId="10" fillId="0" borderId="0" xfId="2" applyFont="1">
      <alignment horizontal="left" wrapText="1"/>
    </xf>
    <xf numFmtId="0" fontId="10" fillId="0" borderId="0" xfId="2" applyFont="1" applyAlignment="1">
      <alignment horizontal="left" wrapText="1" indent="2"/>
    </xf>
    <xf numFmtId="0" fontId="23" fillId="0" borderId="8" xfId="2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 vertical="center"/>
    </xf>
    <xf numFmtId="9" fontId="5" fillId="0" borderId="8" xfId="6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9" fillId="0" borderId="8" xfId="10" applyFont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14" fillId="9" borderId="9" xfId="11" applyFont="1" applyFill="1" applyBorder="1" applyAlignment="1">
      <alignment horizontal="center" vertical="center"/>
    </xf>
    <xf numFmtId="0" fontId="15" fillId="0" borderId="10" xfId="9" applyFont="1" applyBorder="1" applyAlignment="1">
      <alignment horizontal="justify" vertical="center"/>
    </xf>
    <xf numFmtId="0" fontId="9" fillId="0" borderId="10" xfId="10" applyBorder="1">
      <alignment horizontal="center" vertical="center" wrapText="1"/>
    </xf>
    <xf numFmtId="164" fontId="13" fillId="0" borderId="10" xfId="0" applyNumberFormat="1" applyFont="1" applyBorder="1">
      <alignment horizontal="center" vertical="center"/>
    </xf>
    <xf numFmtId="164" fontId="13" fillId="0" borderId="8" xfId="0" applyNumberFormat="1" applyFont="1" applyBorder="1">
      <alignment horizontal="center" vertical="center"/>
    </xf>
    <xf numFmtId="0" fontId="24" fillId="10" borderId="9" xfId="0" applyFont="1" applyFill="1" applyBorder="1" applyAlignment="1">
      <alignment horizontal="center" vertical="center" wrapText="1"/>
    </xf>
    <xf numFmtId="164" fontId="24" fillId="10" borderId="8" xfId="0" applyNumberFormat="1" applyFont="1" applyFill="1" applyBorder="1">
      <alignment horizontal="center" vertical="center"/>
    </xf>
    <xf numFmtId="0" fontId="8" fillId="0" borderId="1" xfId="7" applyFill="1">
      <alignment horizontal="left" vertical="center"/>
    </xf>
    <xf numFmtId="1" fontId="12" fillId="0" borderId="1" xfId="13" applyFill="1">
      <alignment horizontal="center" vertical="center"/>
    </xf>
    <xf numFmtId="0" fontId="0" fillId="0" borderId="0" xfId="0" applyFill="1" applyAlignment="1">
      <alignment horizontal="center"/>
    </xf>
    <xf numFmtId="2" fontId="13" fillId="0" borderId="8" xfId="0" applyNumberFormat="1" applyFont="1" applyBorder="1">
      <alignment horizontal="center" vertical="center"/>
    </xf>
    <xf numFmtId="2" fontId="24" fillId="10" borderId="8" xfId="0" applyNumberFormat="1" applyFont="1" applyFill="1" applyBorder="1">
      <alignment horizontal="center" vertical="center"/>
    </xf>
    <xf numFmtId="0" fontId="9" fillId="0" borderId="0" xfId="10" applyBorder="1" applyAlignment="1">
      <alignment vertical="center" wrapText="1"/>
    </xf>
    <xf numFmtId="0" fontId="9" fillId="0" borderId="0" xfId="10" applyFont="1" applyBorder="1" applyAlignment="1">
      <alignment horizontal="center" vertical="center" wrapText="1"/>
    </xf>
    <xf numFmtId="9" fontId="9" fillId="11" borderId="0" xfId="10" applyNumberFormat="1" applyFill="1" applyBorder="1">
      <alignment horizontal="center" vertical="center" wrapText="1"/>
    </xf>
    <xf numFmtId="9" fontId="5" fillId="11" borderId="0" xfId="6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 wrapText="1"/>
    </xf>
    <xf numFmtId="9" fontId="27" fillId="12" borderId="0" xfId="10" applyNumberFormat="1" applyFont="1" applyFill="1" applyBorder="1" applyAlignment="1">
      <alignment vertical="center" wrapText="1"/>
    </xf>
    <xf numFmtId="9" fontId="28" fillId="11" borderId="0" xfId="6" applyFont="1" applyFill="1" applyBorder="1" applyAlignment="1">
      <alignment horizontal="center" vertical="center"/>
    </xf>
    <xf numFmtId="9" fontId="29" fillId="0" borderId="0" xfId="10" applyNumberFormat="1" applyFont="1" applyBorder="1" applyAlignment="1">
      <alignment vertical="center" wrapText="1"/>
    </xf>
    <xf numFmtId="0" fontId="3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4" fillId="13" borderId="11" xfId="0" applyFont="1" applyFill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13" fillId="0" borderId="11" xfId="0" applyFont="1" applyBorder="1" applyAlignment="1">
      <alignment vertical="center" shrinkToFit="1"/>
    </xf>
    <xf numFmtId="0" fontId="0" fillId="0" borderId="11" xfId="0" applyFont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1" fillId="13" borderId="11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1" xfId="0" applyFont="1" applyBorder="1" applyAlignment="1">
      <alignment horizontal="left" vertical="center" indent="1" shrinkToFit="1"/>
    </xf>
    <xf numFmtId="9" fontId="36" fillId="0" borderId="8" xfId="6" applyFont="1" applyBorder="1" applyAlignment="1">
      <alignment horizontal="center" vertical="center"/>
    </xf>
    <xf numFmtId="0" fontId="0" fillId="14" borderId="0" xfId="0" applyFill="1">
      <alignment horizontal="center" vertical="center"/>
    </xf>
    <xf numFmtId="3" fontId="32" fillId="13" borderId="2" xfId="3" applyFont="1" applyFill="1">
      <alignment horizontal="center"/>
    </xf>
    <xf numFmtId="3" fontId="32" fillId="14" borderId="2" xfId="3" applyFont="1" applyFill="1">
      <alignment horizontal="center"/>
    </xf>
    <xf numFmtId="164" fontId="37" fillId="15" borderId="10" xfId="0" applyNumberFormat="1" applyFont="1" applyFill="1" applyBorder="1">
      <alignment horizontal="center" vertical="center"/>
    </xf>
    <xf numFmtId="0" fontId="38" fillId="15" borderId="10" xfId="9" applyFont="1" applyFill="1" applyBorder="1" applyAlignment="1">
      <alignment horizontal="justify" vertical="center"/>
    </xf>
    <xf numFmtId="0" fontId="33" fillId="15" borderId="10" xfId="10" applyFont="1" applyFill="1" applyBorder="1">
      <alignment horizontal="center" vertical="center" wrapText="1"/>
    </xf>
    <xf numFmtId="164" fontId="24" fillId="10" borderId="0" xfId="0" applyNumberFormat="1" applyFont="1" applyFill="1" applyBorder="1">
      <alignment horizontal="center" vertical="center"/>
    </xf>
    <xf numFmtId="0" fontId="23" fillId="0" borderId="0" xfId="2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 vertical="center"/>
    </xf>
    <xf numFmtId="9" fontId="36" fillId="0" borderId="0" xfId="6" applyFont="1" applyBorder="1" applyAlignment="1">
      <alignment horizontal="center" vertical="center"/>
    </xf>
    <xf numFmtId="9" fontId="39" fillId="0" borderId="0" xfId="10" applyNumberFormat="1" applyFont="1" applyBorder="1" applyAlignment="1">
      <alignment horizontal="center" vertical="center" wrapText="1"/>
    </xf>
    <xf numFmtId="0" fontId="38" fillId="15" borderId="10" xfId="9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9" fillId="0" borderId="0" xfId="10" applyFont="1" applyBorder="1" applyAlignment="1" applyProtection="1">
      <alignment horizontal="center" vertical="center" wrapText="1"/>
    </xf>
    <xf numFmtId="0" fontId="40" fillId="0" borderId="0" xfId="10" applyFont="1" applyBorder="1" applyAlignment="1" applyProtection="1">
      <alignment horizontal="center" vertical="center" wrapText="1"/>
    </xf>
    <xf numFmtId="9" fontId="38" fillId="15" borderId="10" xfId="10" applyNumberFormat="1" applyFont="1" applyFill="1" applyBorder="1" applyProtection="1">
      <alignment horizontal="center" vertical="center" wrapText="1"/>
    </xf>
    <xf numFmtId="9" fontId="28" fillId="11" borderId="0" xfId="6" applyFont="1" applyFill="1" applyBorder="1" applyAlignment="1" applyProtection="1">
      <alignment horizontal="center" vertical="center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1" fillId="13" borderId="12" xfId="0" applyFont="1" applyFill="1" applyBorder="1" applyAlignment="1">
      <alignment horizontal="center" vertical="center"/>
    </xf>
    <xf numFmtId="0" fontId="0" fillId="0" borderId="12" xfId="0" applyBorder="1">
      <alignment horizontal="center" vertical="center"/>
    </xf>
    <xf numFmtId="0" fontId="0" fillId="0" borderId="0" xfId="0" applyAlignment="1">
      <alignment horizontal="right" vertical="center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20" xfId="0" applyBorder="1">
      <alignment horizontal="center" vertical="center"/>
    </xf>
    <xf numFmtId="0" fontId="0" fillId="0" borderId="21" xfId="0" applyBorder="1">
      <alignment horizontal="center" vertical="center"/>
    </xf>
    <xf numFmtId="0" fontId="41" fillId="13" borderId="22" xfId="0" applyFont="1" applyFill="1" applyBorder="1" applyAlignment="1">
      <alignment horizontal="center" vertical="center"/>
    </xf>
    <xf numFmtId="0" fontId="41" fillId="13" borderId="23" xfId="0" applyFont="1" applyFill="1" applyBorder="1" applyAlignment="1">
      <alignment horizontal="center" vertical="center"/>
    </xf>
    <xf numFmtId="0" fontId="41" fillId="13" borderId="24" xfId="0" applyFont="1" applyFill="1" applyBorder="1" applyAlignment="1">
      <alignment horizontal="center" vertical="center"/>
    </xf>
    <xf numFmtId="0" fontId="0" fillId="0" borderId="0" xfId="0" pivotButton="1">
      <alignment horizontal="center" vertical="center"/>
    </xf>
    <xf numFmtId="0" fontId="0" fillId="0" borderId="0" xfId="0" applyNumberFormat="1">
      <alignment horizontal="center" vertical="center"/>
    </xf>
    <xf numFmtId="0" fontId="0" fillId="0" borderId="0" xfId="0" applyAlignment="1">
      <alignment horizontal="left" vertical="center"/>
    </xf>
    <xf numFmtId="0" fontId="20" fillId="8" borderId="9" xfId="0" applyFont="1" applyFill="1" applyBorder="1" applyAlignment="1">
      <alignment horizontal="center" vertical="center" wrapText="1"/>
    </xf>
    <xf numFmtId="15" fontId="25" fillId="0" borderId="0" xfId="9" applyNumberFormat="1" applyFont="1" applyAlignment="1">
      <alignment horizontal="center" vertical="center"/>
    </xf>
    <xf numFmtId="0" fontId="11" fillId="0" borderId="0" xfId="12" applyAlignment="1">
      <alignment horizontal="left" vertical="center" wrapText="1"/>
    </xf>
    <xf numFmtId="0" fontId="0" fillId="0" borderId="6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/>
    </xf>
    <xf numFmtId="0" fontId="6" fillId="0" borderId="6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6" fillId="0" borderId="7" xfId="5" applyFont="1" applyBorder="1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 wrapText="1"/>
    </xf>
    <xf numFmtId="0" fontId="0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7" fontId="18" fillId="8" borderId="9" xfId="11" applyNumberFormat="1" applyFont="1" applyFill="1" applyBorder="1" applyAlignment="1">
      <alignment horizontal="center"/>
    </xf>
    <xf numFmtId="0" fontId="18" fillId="8" borderId="9" xfId="11" applyFont="1" applyFill="1" applyBorder="1" applyAlignment="1">
      <alignment horizontal="center"/>
    </xf>
    <xf numFmtId="17" fontId="19" fillId="8" borderId="9" xfId="0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</cellXfs>
  <cellStyles count="21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7000000}"/>
    <cellStyle name="Encabezados del proyecto" xfId="4" xr:uid="{00000000-0005-0000-0000-000008000000}"/>
    <cellStyle name="Etiqueta" xfId="5" xr:uid="{00000000-0005-0000-0000-000009000000}"/>
    <cellStyle name="Hipervínculo" xfId="19" builtinId="8" hidden="1"/>
    <cellStyle name="Hipervínculo visitado" xfId="20" builtinId="9" hidden="1"/>
    <cellStyle name="Leyenda de la duración real" xfId="15" xr:uid="{00000000-0005-0000-0000-00000D000000}"/>
    <cellStyle name="Leyenda de la duración real (fuera del plan)" xfId="17" xr:uid="{00000000-0005-0000-0000-00000E000000}"/>
    <cellStyle name="Leyenda del % completado (fuera del plan)" xfId="18" xr:uid="{00000000-0005-0000-0000-00000F000000}"/>
    <cellStyle name="Leyenda del plan" xfId="14" xr:uid="{00000000-0005-0000-0000-000010000000}"/>
    <cellStyle name="Normal" xfId="0" builtinId="0" customBuiltin="1"/>
    <cellStyle name="Porcentaje completado" xfId="6" xr:uid="{00000000-0005-0000-0000-000012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4000000}"/>
  </cellStyles>
  <dxfs count="14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orbel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123825</xdr:colOff>
      <xdr:row>0</xdr:row>
      <xdr:rowOff>266700</xdr:rowOff>
    </xdr:from>
    <xdr:to>
      <xdr:col>66</xdr:col>
      <xdr:colOff>4764</xdr:colOff>
      <xdr:row>2</xdr:row>
      <xdr:rowOff>52034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0" y="266700"/>
          <a:ext cx="2605089" cy="7949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123825</xdr:colOff>
      <xdr:row>0</xdr:row>
      <xdr:rowOff>266700</xdr:rowOff>
    </xdr:from>
    <xdr:to>
      <xdr:col>66</xdr:col>
      <xdr:colOff>4764</xdr:colOff>
      <xdr:row>2</xdr:row>
      <xdr:rowOff>52034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5" y="266700"/>
          <a:ext cx="2605089" cy="794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123825</xdr:colOff>
      <xdr:row>0</xdr:row>
      <xdr:rowOff>266700</xdr:rowOff>
    </xdr:from>
    <xdr:to>
      <xdr:col>66</xdr:col>
      <xdr:colOff>4764</xdr:colOff>
      <xdr:row>2</xdr:row>
      <xdr:rowOff>52034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61A415-68C7-4C32-B593-C56CE705C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5725" y="266700"/>
          <a:ext cx="2605089" cy="79498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HERNAN RUIZ M" refreshedDate="43203.687316087962" createdVersion="4" refreshedVersion="4" minRefreshableVersion="3" recordCount="42" xr:uid="{00000000-000A-0000-FFFF-FFFF09000000}">
  <cacheSource type="worksheet">
    <worksheetSource name="Tabla1"/>
  </cacheSource>
  <cacheFields count="3">
    <cacheField name="Nombre" numFmtId="0">
      <sharedItems containsSemiMixedTypes="0" containsString="0" containsNumber="1" containsInteger="1" minValue="1" maxValue="42"/>
    </cacheField>
    <cacheField name="Besoin" numFmtId="0">
      <sharedItems containsBlank="1" count="47">
        <s v="Avertissez le mouvement physique de la boîte"/>
        <s v="Avis d'ouverture à la force brute ou inattendu"/>
        <s v="Batterie de secours"/>
        <s v="Bloquer quand il y a plus de 3 tentatives échouées"/>
        <s v="Caméra vidéo / photographies"/>
        <s v="Chiffrer les données envoyées par le réseau"/>
        <s v="Compteur de billets"/>
        <s v="Compteur de pièces"/>
        <s v="Comptez combien de fois il  ferme"/>
        <s v="Comptez combien de fois il ouvre "/>
        <s v="Connexion directe avec les banques"/>
        <s v="Connexion GSM"/>
        <s v="Connexion par radio"/>
        <s v="Connexion RFID"/>
        <s v="Connexion via Bluetooth"/>
        <s v="Connexion WiFi"/>
        <s v="Écran tactile pour l'enregistrement des notes"/>
        <s v="Enregistrement des données d'inclinaison et de mouvement (accéléromètre)"/>
        <s v="Envoier combien d'argent reste à la fermeture"/>
        <s v="Envoyer les coordonnées GPS (Latitude - Longitude) lorsque est ouverte"/>
        <s v="Enregistrer les données des épargnants dans la boîte"/>
        <s v="Enregistrer les transactions par épargnant"/>
        <s v="Enregistrer les utilisateurs avec mot de passe et mot de passe"/>
        <s v="Enregistrer un historique des 5 derniers mouvements (clôture de l'argent - argent)"/>
        <s v="Enregistreur vocal"/>
        <s v="Envoi de SMS"/>
        <s v="Envoier donnes vers une Plateforme IoT"/>
        <s v="Envoyer un courriel à facilitateur lorsque la boîte est ouverte"/>
        <s v="Notification des conditions de risque de report: capteur de pression"/>
        <s v="Notification des conditions de risque d'humidité: capteur d'humidité"/>
        <s v="Notification des conditions de risque d'impact: accéléromètre"/>
        <s v="Notification des conditions de risque d'incendie: capteur de température"/>
        <s v="Ouverture à distance avec contrôle croisé"/>
        <s v="Ouverture d'un enregistrement par capteur de contact"/>
        <s v="Ouverture d'un enregistrement via un détecteur de mouvement"/>
        <s v="Ouverture et blocage par reconnaissance d'empreinte digitale"/>
        <s v="Ouverture et blocage par reconnaissance faciale"/>
        <s v="Registre d'ouverture à travers le capteur de lumière"/>
        <s v="Système de récupération de clé pour l'ouverture"/>
        <s v="Télécommande"/>
        <s v="Visualisation des données et des opérations via un écran tactile"/>
        <s v="Visualisation des données via l'écran LCD"/>
        <m u="1"/>
        <s v="Envoyer un courriel à l'animateur lorsque la boîte est ouverte" u="1"/>
        <s v="Enregistrer et envoyer les coordonnées GPS (Latitude - Longitude)" u="1"/>
        <s v="Enregistrer combien d'argent reste à la fermeture" u="1"/>
        <s v="Envoyer la valeur à une base de données" u="1"/>
      </sharedItems>
    </cacheField>
    <cacheField name="Type" numFmtId="0">
      <sharedItems containsBlank="1" count="7">
        <s v="03 Nice to have"/>
        <s v="02 Should"/>
        <s v="01 Must"/>
        <m u="1"/>
        <s v="Should" u="1"/>
        <s v="Nice to have" u="1"/>
        <s v="Mu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</r>
  <r>
    <n v="2"/>
    <x v="1"/>
    <x v="0"/>
  </r>
  <r>
    <n v="3"/>
    <x v="2"/>
    <x v="0"/>
  </r>
  <r>
    <n v="4"/>
    <x v="3"/>
    <x v="1"/>
  </r>
  <r>
    <n v="5"/>
    <x v="4"/>
    <x v="0"/>
  </r>
  <r>
    <n v="6"/>
    <x v="5"/>
    <x v="1"/>
  </r>
  <r>
    <n v="7"/>
    <x v="6"/>
    <x v="1"/>
  </r>
  <r>
    <n v="8"/>
    <x v="7"/>
    <x v="1"/>
  </r>
  <r>
    <n v="9"/>
    <x v="8"/>
    <x v="1"/>
  </r>
  <r>
    <n v="10"/>
    <x v="9"/>
    <x v="1"/>
  </r>
  <r>
    <n v="11"/>
    <x v="10"/>
    <x v="0"/>
  </r>
  <r>
    <n v="12"/>
    <x v="11"/>
    <x v="0"/>
  </r>
  <r>
    <n v="13"/>
    <x v="12"/>
    <x v="1"/>
  </r>
  <r>
    <n v="14"/>
    <x v="13"/>
    <x v="0"/>
  </r>
  <r>
    <n v="15"/>
    <x v="14"/>
    <x v="1"/>
  </r>
  <r>
    <n v="16"/>
    <x v="15"/>
    <x v="2"/>
  </r>
  <r>
    <n v="17"/>
    <x v="16"/>
    <x v="1"/>
  </r>
  <r>
    <n v="18"/>
    <x v="17"/>
    <x v="0"/>
  </r>
  <r>
    <n v="19"/>
    <x v="18"/>
    <x v="2"/>
  </r>
  <r>
    <n v="20"/>
    <x v="19"/>
    <x v="2"/>
  </r>
  <r>
    <n v="21"/>
    <x v="20"/>
    <x v="0"/>
  </r>
  <r>
    <n v="22"/>
    <x v="21"/>
    <x v="1"/>
  </r>
  <r>
    <n v="23"/>
    <x v="22"/>
    <x v="0"/>
  </r>
  <r>
    <n v="24"/>
    <x v="23"/>
    <x v="0"/>
  </r>
  <r>
    <n v="25"/>
    <x v="24"/>
    <x v="0"/>
  </r>
  <r>
    <n v="26"/>
    <x v="25"/>
    <x v="1"/>
  </r>
  <r>
    <n v="27"/>
    <x v="26"/>
    <x v="2"/>
  </r>
  <r>
    <n v="28"/>
    <x v="27"/>
    <x v="2"/>
  </r>
  <r>
    <n v="29"/>
    <x v="28"/>
    <x v="1"/>
  </r>
  <r>
    <n v="30"/>
    <x v="29"/>
    <x v="1"/>
  </r>
  <r>
    <n v="31"/>
    <x v="30"/>
    <x v="1"/>
  </r>
  <r>
    <n v="32"/>
    <x v="31"/>
    <x v="1"/>
  </r>
  <r>
    <n v="33"/>
    <x v="32"/>
    <x v="0"/>
  </r>
  <r>
    <n v="34"/>
    <x v="33"/>
    <x v="0"/>
  </r>
  <r>
    <n v="35"/>
    <x v="34"/>
    <x v="0"/>
  </r>
  <r>
    <n v="36"/>
    <x v="35"/>
    <x v="1"/>
  </r>
  <r>
    <n v="37"/>
    <x v="36"/>
    <x v="0"/>
  </r>
  <r>
    <n v="38"/>
    <x v="37"/>
    <x v="1"/>
  </r>
  <r>
    <n v="39"/>
    <x v="38"/>
    <x v="1"/>
  </r>
  <r>
    <n v="40"/>
    <x v="39"/>
    <x v="0"/>
  </r>
  <r>
    <n v="41"/>
    <x v="40"/>
    <x v="1"/>
  </r>
  <r>
    <n v="42"/>
    <x v="4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0" applyNumberFormats="0" applyBorderFormats="0" applyFontFormats="0" applyPatternFormats="0" applyAlignmentFormats="0" applyWidthHeightFormats="1" dataCaption="Valores" grandTotalCaption="Total General" updatedVersion="4" minRefreshableVersion="3" useAutoFormatting="1" itemPrintTitles="1" createdVersion="4" indent="0" outline="1" outlineData="1" gridDropZones="1" multipleFieldFilters="0" rowHeaderCaption="Besoin">
  <location ref="A3:B8" firstHeaderRow="2" firstDataRow="2" firstDataCol="1"/>
  <pivotFields count="3">
    <pivotField dataField="1" showAll="0"/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45"/>
        <item m="1" x="44"/>
        <item x="20"/>
        <item x="21"/>
        <item x="22"/>
        <item x="23"/>
        <item x="24"/>
        <item x="25"/>
        <item m="1" x="46"/>
        <item m="1" x="43"/>
        <item x="29"/>
        <item x="30"/>
        <item x="31"/>
        <item x="28"/>
        <item x="32"/>
        <item x="33"/>
        <item x="34"/>
        <item x="35"/>
        <item x="36"/>
        <item x="37"/>
        <item x="38"/>
        <item x="39"/>
        <item x="40"/>
        <item x="41"/>
        <item m="1" x="42"/>
        <item x="27"/>
        <item x="18"/>
        <item x="19"/>
        <item x="26"/>
        <item t="default"/>
      </items>
    </pivotField>
    <pivotField axis="axisRow" showAll="0">
      <items count="8">
        <item sd="0" x="2"/>
        <item sd="0" x="1"/>
        <item sd="0" x="0"/>
        <item m="1" x="6"/>
        <item m="1" x="5"/>
        <item m="1" x="4"/>
        <item m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r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E46" totalsRowShown="0" headerRowDxfId="59" headerRowBorderDxfId="58" tableBorderDxfId="57" totalsRowBorderDxfId="56">
  <autoFilter ref="C4:E46" xr:uid="{00000000-0009-0000-0100-000001000000}"/>
  <tableColumns count="3">
    <tableColumn id="1" xr3:uid="{00000000-0010-0000-0000-000001000000}" name="Nombre" dataDxfId="55"/>
    <tableColumn id="2" xr3:uid="{00000000-0010-0000-0000-000002000000}" name="Besoin" dataDxfId="54"/>
    <tableColumn id="3" xr3:uid="{00000000-0010-0000-0000-000003000000}" name="Type" dataDxfId="5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49"/>
  <sheetViews>
    <sheetView showGridLines="0" zoomScaleSheetLayoutView="8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E14" sqref="AE14"/>
    </sheetView>
  </sheetViews>
  <sheetFormatPr baseColWidth="10" defaultColWidth="2.625" defaultRowHeight="17.25" x14ac:dyDescent="0.3"/>
  <cols>
    <col min="1" max="1" width="2.625" customWidth="1"/>
    <col min="2" max="2" width="4.625" style="16" customWidth="1"/>
    <col min="3" max="3" width="26.375" style="2" customWidth="1"/>
    <col min="4" max="4" width="5.625" style="1" bestFit="1" customWidth="1"/>
    <col min="5" max="5" width="6.375" style="1" bestFit="1" customWidth="1"/>
    <col min="6" max="7" width="5.625" style="1" bestFit="1" customWidth="1"/>
    <col min="8" max="8" width="9.875" style="4" customWidth="1"/>
    <col min="9" max="9" width="6.625" style="4" bestFit="1" customWidth="1"/>
    <col min="10" max="10" width="4.875" style="4" bestFit="1" customWidth="1"/>
    <col min="11" max="30" width="2.625" style="1"/>
  </cols>
  <sheetData>
    <row r="1" spans="1:70" ht="54" x14ac:dyDescent="0.8">
      <c r="C1" s="9" t="s">
        <v>10</v>
      </c>
      <c r="D1" s="8"/>
      <c r="E1" s="8"/>
      <c r="F1" s="8"/>
      <c r="G1" s="8"/>
      <c r="H1" s="8"/>
      <c r="I1" s="8"/>
      <c r="J1" s="8"/>
    </row>
    <row r="2" spans="1:70" ht="25.5" customHeight="1" thickBot="1" x14ac:dyDescent="0.85">
      <c r="C2" s="116" t="s">
        <v>29</v>
      </c>
      <c r="D2" s="116"/>
      <c r="E2" s="116"/>
      <c r="F2" s="116"/>
      <c r="G2" s="116"/>
      <c r="H2" s="8"/>
      <c r="I2" s="8"/>
      <c r="J2" s="8"/>
    </row>
    <row r="3" spans="1:70" ht="31.5" customHeight="1" thickTop="1" thickBot="1" x14ac:dyDescent="0.3">
      <c r="C3" s="116"/>
      <c r="D3" s="116"/>
      <c r="E3" s="116"/>
      <c r="F3" s="116"/>
      <c r="G3" s="116"/>
      <c r="H3" s="50" t="s">
        <v>6</v>
      </c>
      <c r="I3" s="50"/>
      <c r="J3" s="50"/>
      <c r="K3" s="51">
        <v>1</v>
      </c>
      <c r="L3" s="52"/>
      <c r="M3" s="10"/>
      <c r="N3" s="119" t="s">
        <v>7</v>
      </c>
      <c r="O3" s="120"/>
      <c r="P3" s="120"/>
      <c r="Q3" s="120"/>
      <c r="R3" s="120"/>
      <c r="S3" s="121"/>
      <c r="T3" s="11"/>
      <c r="U3" s="122" t="s">
        <v>8</v>
      </c>
      <c r="V3" s="123"/>
      <c r="W3" s="123"/>
      <c r="X3" s="124"/>
      <c r="Y3" s="12"/>
      <c r="Z3" s="127" t="s">
        <v>9</v>
      </c>
      <c r="AA3" s="118"/>
      <c r="AB3" s="118"/>
      <c r="AC3" s="118"/>
      <c r="AD3" s="126"/>
      <c r="AE3" s="13"/>
      <c r="AF3" s="125" t="s">
        <v>11</v>
      </c>
      <c r="AG3" s="118"/>
      <c r="AH3" s="118"/>
      <c r="AI3" s="118"/>
      <c r="AJ3" s="118"/>
      <c r="AK3" s="118"/>
      <c r="AL3" s="126"/>
      <c r="AM3" s="14"/>
      <c r="AN3" s="117" t="s">
        <v>12</v>
      </c>
      <c r="AO3" s="118"/>
      <c r="AP3" s="118"/>
      <c r="AQ3" s="118"/>
      <c r="AR3" s="118"/>
      <c r="AS3" s="118"/>
      <c r="AT3" s="118"/>
      <c r="AU3" s="118"/>
      <c r="AV3" s="118"/>
      <c r="AW3" s="118"/>
    </row>
    <row r="4" spans="1:70" s="7" customFormat="1" ht="15.75" thickTop="1" x14ac:dyDescent="0.25">
      <c r="B4" s="22"/>
      <c r="C4" s="21"/>
      <c r="D4" s="20"/>
      <c r="E4" s="20"/>
      <c r="F4" s="20"/>
      <c r="G4" s="20"/>
      <c r="H4" s="19"/>
      <c r="I4" s="55"/>
      <c r="J4" s="55"/>
      <c r="K4" s="1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70" s="25" customFormat="1" ht="28.5" x14ac:dyDescent="0.3">
      <c r="C5" s="59" t="s">
        <v>24</v>
      </c>
      <c r="D5" s="115">
        <v>43200</v>
      </c>
      <c r="E5" s="115"/>
      <c r="F5" s="115"/>
      <c r="G5" s="23"/>
      <c r="H5" s="60">
        <f>+J8+J13+J19</f>
        <v>0.2455</v>
      </c>
      <c r="I5" s="62">
        <f>+I8+I13+I19</f>
        <v>1</v>
      </c>
      <c r="J5" s="24"/>
      <c r="K5" s="128">
        <v>43191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30">
        <v>43221</v>
      </c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14" t="s">
        <v>15</v>
      </c>
      <c r="BQ5" s="114"/>
      <c r="BR5" s="114"/>
    </row>
    <row r="6" spans="1:70" s="33" customFormat="1" ht="15" x14ac:dyDescent="0.25">
      <c r="B6" s="22"/>
      <c r="C6" s="27"/>
      <c r="D6" s="28"/>
      <c r="E6" s="28"/>
      <c r="F6" s="28"/>
      <c r="G6" s="28"/>
      <c r="H6" s="29"/>
      <c r="I6" s="29"/>
      <c r="J6" s="29"/>
      <c r="K6" s="48">
        <v>5</v>
      </c>
      <c r="L6" s="31">
        <v>6</v>
      </c>
      <c r="M6" s="42">
        <v>7</v>
      </c>
      <c r="N6" s="43">
        <v>8</v>
      </c>
      <c r="O6" s="31">
        <v>9</v>
      </c>
      <c r="P6" s="32">
        <v>10</v>
      </c>
      <c r="Q6" s="30">
        <v>11</v>
      </c>
      <c r="R6" s="31">
        <v>12</v>
      </c>
      <c r="S6" s="48">
        <v>13</v>
      </c>
      <c r="T6" s="42">
        <v>14</v>
      </c>
      <c r="U6" s="42">
        <v>15</v>
      </c>
      <c r="V6" s="32">
        <v>16</v>
      </c>
      <c r="W6" s="30">
        <v>17</v>
      </c>
      <c r="X6" s="31">
        <v>18</v>
      </c>
      <c r="Y6" s="32">
        <v>19</v>
      </c>
      <c r="Z6" s="30">
        <v>20</v>
      </c>
      <c r="AA6" s="42">
        <v>21</v>
      </c>
      <c r="AB6" s="42">
        <v>22</v>
      </c>
      <c r="AC6" s="48">
        <v>23</v>
      </c>
      <c r="AD6" s="31">
        <v>24</v>
      </c>
      <c r="AE6" s="32">
        <v>25</v>
      </c>
      <c r="AF6" s="30">
        <v>26</v>
      </c>
      <c r="AG6" s="31">
        <v>27</v>
      </c>
      <c r="AH6" s="42">
        <v>28</v>
      </c>
      <c r="AI6" s="42">
        <v>29</v>
      </c>
      <c r="AJ6" s="48">
        <v>30</v>
      </c>
      <c r="AK6" s="32">
        <v>1</v>
      </c>
      <c r="AL6" s="32">
        <v>2</v>
      </c>
      <c r="AM6" s="32">
        <v>3</v>
      </c>
      <c r="AN6" s="32">
        <v>4</v>
      </c>
      <c r="AO6" s="42">
        <v>5</v>
      </c>
      <c r="AP6" s="42">
        <v>6</v>
      </c>
      <c r="AQ6" s="48">
        <v>7</v>
      </c>
      <c r="AR6" s="32">
        <v>8</v>
      </c>
      <c r="AS6" s="32">
        <v>9</v>
      </c>
      <c r="AT6" s="32">
        <v>10</v>
      </c>
      <c r="AU6" s="32">
        <v>11</v>
      </c>
      <c r="AV6" s="42">
        <v>12</v>
      </c>
      <c r="AW6" s="42">
        <v>13</v>
      </c>
      <c r="AX6" s="48">
        <v>14</v>
      </c>
      <c r="AY6" s="32">
        <v>15</v>
      </c>
      <c r="AZ6" s="32">
        <v>16</v>
      </c>
      <c r="BA6" s="32">
        <v>17</v>
      </c>
      <c r="BB6" s="32">
        <v>18</v>
      </c>
      <c r="BC6" s="42">
        <v>19</v>
      </c>
      <c r="BD6" s="42">
        <v>20</v>
      </c>
      <c r="BE6" s="48">
        <v>21</v>
      </c>
      <c r="BF6" s="32">
        <v>22</v>
      </c>
      <c r="BG6" s="32">
        <v>23</v>
      </c>
      <c r="BH6" s="32">
        <v>24</v>
      </c>
      <c r="BI6" s="32">
        <v>25</v>
      </c>
      <c r="BJ6" s="42">
        <v>26</v>
      </c>
      <c r="BK6" s="42">
        <v>27</v>
      </c>
      <c r="BL6" s="48">
        <v>28</v>
      </c>
      <c r="BM6" s="32">
        <v>29</v>
      </c>
      <c r="BN6" s="32">
        <v>30</v>
      </c>
      <c r="BO6" s="32">
        <v>31</v>
      </c>
      <c r="BP6" s="32">
        <v>1</v>
      </c>
      <c r="BQ6" s="42">
        <v>2</v>
      </c>
      <c r="BR6" s="42">
        <v>3</v>
      </c>
    </row>
    <row r="7" spans="1:70" s="18" customFormat="1" ht="30" x14ac:dyDescent="0.25">
      <c r="B7" s="16"/>
      <c r="C7" s="26" t="s">
        <v>0</v>
      </c>
      <c r="D7" s="41" t="s">
        <v>2</v>
      </c>
      <c r="E7" s="41" t="s">
        <v>1</v>
      </c>
      <c r="F7" s="41" t="s">
        <v>3</v>
      </c>
      <c r="G7" s="41" t="s">
        <v>4</v>
      </c>
      <c r="H7" s="41" t="s">
        <v>5</v>
      </c>
      <c r="I7" s="56" t="s">
        <v>40</v>
      </c>
      <c r="J7" s="56" t="s">
        <v>41</v>
      </c>
      <c r="K7" s="17">
        <v>1</v>
      </c>
      <c r="L7" s="17">
        <v>2</v>
      </c>
      <c r="M7" s="17">
        <v>3</v>
      </c>
      <c r="N7" s="17">
        <v>4</v>
      </c>
      <c r="O7" s="17">
        <v>5</v>
      </c>
      <c r="P7" s="17">
        <v>6</v>
      </c>
      <c r="Q7" s="17">
        <v>7</v>
      </c>
      <c r="R7" s="17">
        <v>8</v>
      </c>
      <c r="S7" s="17">
        <v>9</v>
      </c>
      <c r="T7" s="17">
        <v>10</v>
      </c>
      <c r="U7" s="17">
        <v>11</v>
      </c>
      <c r="V7" s="17">
        <v>12</v>
      </c>
      <c r="W7" s="17">
        <v>13</v>
      </c>
      <c r="X7" s="17">
        <v>14</v>
      </c>
      <c r="Y7" s="17">
        <v>15</v>
      </c>
      <c r="Z7" s="17">
        <v>16</v>
      </c>
      <c r="AA7" s="17">
        <v>17</v>
      </c>
      <c r="AB7" s="17">
        <v>18</v>
      </c>
      <c r="AC7" s="17">
        <v>19</v>
      </c>
      <c r="AD7" s="17">
        <v>20</v>
      </c>
      <c r="AE7" s="17">
        <v>21</v>
      </c>
      <c r="AF7" s="17">
        <v>22</v>
      </c>
      <c r="AG7" s="17">
        <v>23</v>
      </c>
      <c r="AH7" s="17">
        <v>24</v>
      </c>
      <c r="AI7" s="17">
        <v>25</v>
      </c>
      <c r="AJ7" s="17">
        <v>26</v>
      </c>
      <c r="AK7" s="17">
        <v>27</v>
      </c>
      <c r="AL7" s="17">
        <v>28</v>
      </c>
      <c r="AM7" s="17">
        <v>29</v>
      </c>
      <c r="AN7" s="17">
        <v>30</v>
      </c>
      <c r="AO7" s="17">
        <v>31</v>
      </c>
      <c r="AP7" s="17">
        <v>32</v>
      </c>
      <c r="AQ7" s="17">
        <v>33</v>
      </c>
      <c r="AR7" s="17">
        <v>34</v>
      </c>
      <c r="AS7" s="17">
        <v>35</v>
      </c>
      <c r="AT7" s="17">
        <v>36</v>
      </c>
      <c r="AU7" s="17">
        <v>37</v>
      </c>
      <c r="AV7" s="17">
        <v>38</v>
      </c>
      <c r="AW7" s="17">
        <v>39</v>
      </c>
      <c r="AX7" s="17">
        <v>40</v>
      </c>
      <c r="AY7" s="17">
        <v>41</v>
      </c>
      <c r="AZ7" s="17">
        <v>42</v>
      </c>
      <c r="BA7" s="17">
        <v>43</v>
      </c>
      <c r="BB7" s="17">
        <v>44</v>
      </c>
      <c r="BC7" s="17">
        <v>45</v>
      </c>
      <c r="BD7" s="17">
        <v>46</v>
      </c>
      <c r="BE7" s="17">
        <v>47</v>
      </c>
      <c r="BF7" s="17">
        <v>48</v>
      </c>
      <c r="BG7" s="17">
        <v>49</v>
      </c>
      <c r="BH7" s="17">
        <v>50</v>
      </c>
      <c r="BI7" s="17">
        <v>51</v>
      </c>
      <c r="BJ7" s="17">
        <v>52</v>
      </c>
      <c r="BK7" s="17">
        <v>53</v>
      </c>
      <c r="BL7" s="17">
        <v>54</v>
      </c>
      <c r="BM7" s="17">
        <v>55</v>
      </c>
      <c r="BN7" s="17">
        <v>56</v>
      </c>
      <c r="BO7" s="17">
        <v>57</v>
      </c>
      <c r="BP7" s="17">
        <v>58</v>
      </c>
      <c r="BQ7" s="17">
        <v>59</v>
      </c>
      <c r="BR7" s="17">
        <v>60</v>
      </c>
    </row>
    <row r="8" spans="1:70" ht="15.75" x14ac:dyDescent="0.25">
      <c r="B8" s="46">
        <v>1</v>
      </c>
      <c r="C8" s="44" t="s">
        <v>13</v>
      </c>
      <c r="D8" s="45"/>
      <c r="E8" s="45"/>
      <c r="F8" s="45"/>
      <c r="G8" s="45"/>
      <c r="H8" s="45"/>
      <c r="I8" s="57">
        <f>SUM(I9:I12)</f>
        <v>0.25</v>
      </c>
      <c r="J8" s="57">
        <f>SUM(J9:J12)</f>
        <v>8.199999999999999E-2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A9" s="18"/>
      <c r="B9" s="49">
        <v>1.1000000000000001</v>
      </c>
      <c r="C9" s="37" t="s">
        <v>14</v>
      </c>
      <c r="D9" s="38">
        <v>1</v>
      </c>
      <c r="E9" s="38">
        <v>1</v>
      </c>
      <c r="F9" s="38">
        <v>1</v>
      </c>
      <c r="G9" s="38">
        <v>1</v>
      </c>
      <c r="H9" s="39">
        <v>1</v>
      </c>
      <c r="I9" s="61">
        <v>0.01</v>
      </c>
      <c r="J9" s="61">
        <f>+I9*H9</f>
        <v>0.01</v>
      </c>
    </row>
    <row r="10" spans="1:70" x14ac:dyDescent="0.25">
      <c r="A10" s="18"/>
      <c r="B10" s="47">
        <v>1.2</v>
      </c>
      <c r="C10" s="37" t="s">
        <v>44</v>
      </c>
      <c r="D10" s="38">
        <v>1</v>
      </c>
      <c r="E10" s="38">
        <v>7</v>
      </c>
      <c r="F10" s="38">
        <v>1</v>
      </c>
      <c r="G10" s="38">
        <v>7</v>
      </c>
      <c r="H10" s="39">
        <v>0.8</v>
      </c>
      <c r="I10" s="61">
        <v>0.09</v>
      </c>
      <c r="J10" s="61">
        <f t="shared" ref="J10:J12" si="0">+I10*H10</f>
        <v>7.1999999999999995E-2</v>
      </c>
    </row>
    <row r="11" spans="1:70" x14ac:dyDescent="0.25">
      <c r="A11" s="18"/>
      <c r="B11" s="47">
        <v>1.4</v>
      </c>
      <c r="C11" s="37" t="s">
        <v>42</v>
      </c>
      <c r="D11" s="38">
        <v>6</v>
      </c>
      <c r="E11" s="38">
        <v>4</v>
      </c>
      <c r="F11" s="38">
        <v>6</v>
      </c>
      <c r="G11" s="38"/>
      <c r="H11" s="39">
        <v>0</v>
      </c>
      <c r="I11" s="61">
        <v>0.05</v>
      </c>
      <c r="J11" s="61">
        <f t="shared" si="0"/>
        <v>0</v>
      </c>
    </row>
    <row r="12" spans="1:70" ht="30" x14ac:dyDescent="0.25">
      <c r="A12" s="18"/>
      <c r="B12" s="49">
        <v>1.5</v>
      </c>
      <c r="C12" s="37" t="s">
        <v>43</v>
      </c>
      <c r="D12" s="38">
        <v>9</v>
      </c>
      <c r="E12" s="38">
        <v>1</v>
      </c>
      <c r="F12" s="38">
        <v>9</v>
      </c>
      <c r="G12" s="38"/>
      <c r="H12" s="39">
        <v>0</v>
      </c>
      <c r="I12" s="61">
        <v>0.1</v>
      </c>
      <c r="J12" s="61">
        <f t="shared" si="0"/>
        <v>0</v>
      </c>
    </row>
    <row r="13" spans="1:70" ht="15.75" x14ac:dyDescent="0.25">
      <c r="B13" s="46">
        <v>2</v>
      </c>
      <c r="C13" s="44" t="s">
        <v>16</v>
      </c>
      <c r="D13" s="45"/>
      <c r="E13" s="45"/>
      <c r="F13" s="45"/>
      <c r="G13" s="45"/>
      <c r="H13" s="45"/>
      <c r="I13" s="57">
        <f>SUM(I14:I18)</f>
        <v>0.24999999999999997</v>
      </c>
      <c r="J13" s="57">
        <f>SUM(J14:J18)</f>
        <v>0.125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A14" s="18"/>
      <c r="B14" s="47">
        <v>2.1</v>
      </c>
      <c r="C14" s="37" t="s">
        <v>17</v>
      </c>
      <c r="D14" s="38">
        <v>1</v>
      </c>
      <c r="E14" s="38">
        <v>7</v>
      </c>
      <c r="F14" s="38">
        <v>1</v>
      </c>
      <c r="G14" s="38">
        <v>5</v>
      </c>
      <c r="H14" s="39">
        <v>1</v>
      </c>
      <c r="I14" s="61">
        <v>0.05</v>
      </c>
      <c r="J14" s="61">
        <f>+I14*H14</f>
        <v>0.05</v>
      </c>
    </row>
    <row r="15" spans="1:70" x14ac:dyDescent="0.25">
      <c r="A15" s="18"/>
      <c r="B15" s="47">
        <v>2.2999999999999998</v>
      </c>
      <c r="C15" s="37" t="s">
        <v>18</v>
      </c>
      <c r="D15" s="38">
        <v>8</v>
      </c>
      <c r="E15" s="38">
        <v>5</v>
      </c>
      <c r="F15" s="38">
        <v>1</v>
      </c>
      <c r="G15" s="38">
        <v>5</v>
      </c>
      <c r="H15" s="39">
        <v>0.7</v>
      </c>
      <c r="I15" s="61">
        <v>0.05</v>
      </c>
      <c r="J15" s="61">
        <f t="shared" ref="J15:J36" si="1">+I15*H15</f>
        <v>3.4999999999999996E-2</v>
      </c>
    </row>
    <row r="16" spans="1:70" ht="30" x14ac:dyDescent="0.25">
      <c r="A16" s="18"/>
      <c r="B16" s="47">
        <v>2.2000000000000002</v>
      </c>
      <c r="C16" s="37" t="s">
        <v>45</v>
      </c>
      <c r="D16" s="38">
        <v>11</v>
      </c>
      <c r="E16" s="38">
        <v>7</v>
      </c>
      <c r="F16" s="38">
        <v>1</v>
      </c>
      <c r="G16" s="38">
        <v>7</v>
      </c>
      <c r="H16" s="39">
        <v>0.5</v>
      </c>
      <c r="I16" s="61">
        <v>0.08</v>
      </c>
      <c r="J16" s="61">
        <f t="shared" si="1"/>
        <v>0.04</v>
      </c>
    </row>
    <row r="17" spans="1:70" ht="30" x14ac:dyDescent="0.25">
      <c r="A17" s="18"/>
      <c r="B17" s="47">
        <v>2.2000000000000002</v>
      </c>
      <c r="C17" s="37" t="s">
        <v>20</v>
      </c>
      <c r="D17" s="38">
        <v>14</v>
      </c>
      <c r="E17" s="38">
        <v>5</v>
      </c>
      <c r="F17" s="38">
        <v>1</v>
      </c>
      <c r="G17" s="38">
        <v>5</v>
      </c>
      <c r="H17" s="39">
        <v>0</v>
      </c>
      <c r="I17" s="61">
        <v>0.05</v>
      </c>
      <c r="J17" s="61">
        <f t="shared" si="1"/>
        <v>0</v>
      </c>
    </row>
    <row r="18" spans="1:70" ht="30" x14ac:dyDescent="0.25">
      <c r="A18" s="18"/>
      <c r="B18" s="49">
        <v>2.2999999999999998</v>
      </c>
      <c r="C18" s="37" t="s">
        <v>21</v>
      </c>
      <c r="D18" s="38">
        <v>15</v>
      </c>
      <c r="E18" s="38">
        <v>5</v>
      </c>
      <c r="F18" s="38"/>
      <c r="G18" s="38"/>
      <c r="H18" s="39">
        <v>0</v>
      </c>
      <c r="I18" s="61">
        <v>0.02</v>
      </c>
      <c r="J18" s="61">
        <f t="shared" si="1"/>
        <v>0</v>
      </c>
    </row>
    <row r="19" spans="1:70" ht="15.75" x14ac:dyDescent="0.25">
      <c r="B19" s="46">
        <v>3</v>
      </c>
      <c r="C19" s="44" t="s">
        <v>19</v>
      </c>
      <c r="D19" s="45"/>
      <c r="E19" s="45"/>
      <c r="F19" s="45"/>
      <c r="G19" s="45"/>
      <c r="H19" s="45"/>
      <c r="I19" s="57">
        <f>SUM(I20:I36)</f>
        <v>0.5</v>
      </c>
      <c r="J19" s="57">
        <f>SUM(J20:J36)</f>
        <v>3.8500000000000006E-2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 x14ac:dyDescent="0.25">
      <c r="A20" s="18"/>
      <c r="B20" s="47">
        <v>3.1</v>
      </c>
      <c r="C20" s="37" t="s">
        <v>17</v>
      </c>
      <c r="D20" s="38">
        <v>2</v>
      </c>
      <c r="E20" s="38">
        <v>20</v>
      </c>
      <c r="F20" s="38">
        <v>1</v>
      </c>
      <c r="G20" s="38"/>
      <c r="H20" s="39">
        <v>0.9</v>
      </c>
      <c r="I20" s="58">
        <v>0.03</v>
      </c>
      <c r="J20" s="61">
        <f t="shared" si="1"/>
        <v>2.7E-2</v>
      </c>
    </row>
    <row r="21" spans="1:70" x14ac:dyDescent="0.25">
      <c r="A21" s="18"/>
      <c r="B21" s="47">
        <v>3.2</v>
      </c>
      <c r="C21" s="37" t="s">
        <v>22</v>
      </c>
      <c r="D21" s="38">
        <v>3</v>
      </c>
      <c r="E21" s="38">
        <v>10</v>
      </c>
      <c r="F21" s="38">
        <v>3</v>
      </c>
      <c r="G21" s="38"/>
      <c r="H21" s="39">
        <v>0.2</v>
      </c>
      <c r="I21" s="58">
        <v>0.03</v>
      </c>
      <c r="J21" s="61">
        <f t="shared" si="1"/>
        <v>6.0000000000000001E-3</v>
      </c>
    </row>
    <row r="22" spans="1:70" ht="45" x14ac:dyDescent="0.25">
      <c r="A22" s="18"/>
      <c r="B22" s="46">
        <v>3.3</v>
      </c>
      <c r="C22" s="37" t="s">
        <v>28</v>
      </c>
      <c r="D22" s="40">
        <v>3</v>
      </c>
      <c r="E22" s="38">
        <v>10</v>
      </c>
      <c r="F22" s="38">
        <v>3</v>
      </c>
      <c r="G22" s="38"/>
      <c r="H22" s="39">
        <v>0.05</v>
      </c>
      <c r="I22" s="58">
        <v>0.04</v>
      </c>
      <c r="J22" s="61">
        <f t="shared" si="1"/>
        <v>2E-3</v>
      </c>
    </row>
    <row r="23" spans="1:70" x14ac:dyDescent="0.25">
      <c r="A23" s="18"/>
      <c r="B23" s="47">
        <v>3.4</v>
      </c>
      <c r="C23" s="37" t="s">
        <v>23</v>
      </c>
      <c r="D23" s="38">
        <v>6</v>
      </c>
      <c r="E23" s="38">
        <v>8</v>
      </c>
      <c r="F23" s="38">
        <v>3</v>
      </c>
      <c r="G23" s="38"/>
      <c r="H23" s="39">
        <v>0.05</v>
      </c>
      <c r="I23" s="58">
        <v>0.01</v>
      </c>
      <c r="J23" s="61">
        <f t="shared" si="1"/>
        <v>5.0000000000000001E-4</v>
      </c>
    </row>
    <row r="24" spans="1:70" ht="30" x14ac:dyDescent="0.25">
      <c r="A24" s="18"/>
      <c r="B24" s="47">
        <v>3.5</v>
      </c>
      <c r="C24" s="37" t="s">
        <v>25</v>
      </c>
      <c r="D24" s="38">
        <v>10</v>
      </c>
      <c r="E24" s="38">
        <v>5</v>
      </c>
      <c r="F24" s="38">
        <v>3</v>
      </c>
      <c r="G24" s="38"/>
      <c r="H24" s="39">
        <v>0.05</v>
      </c>
      <c r="I24" s="58">
        <v>0.02</v>
      </c>
      <c r="J24" s="61">
        <f t="shared" si="1"/>
        <v>1E-3</v>
      </c>
    </row>
    <row r="25" spans="1:70" ht="30" x14ac:dyDescent="0.25">
      <c r="A25" s="18"/>
      <c r="B25" s="46">
        <v>3.6</v>
      </c>
      <c r="C25" s="37" t="s">
        <v>26</v>
      </c>
      <c r="D25" s="38">
        <v>13</v>
      </c>
      <c r="E25" s="38">
        <v>10</v>
      </c>
      <c r="F25" s="38">
        <v>3</v>
      </c>
      <c r="G25" s="38"/>
      <c r="H25" s="39">
        <v>0.05</v>
      </c>
      <c r="I25" s="58">
        <v>0.02</v>
      </c>
      <c r="J25" s="61">
        <f t="shared" si="1"/>
        <v>1E-3</v>
      </c>
    </row>
    <row r="26" spans="1:70" ht="30" x14ac:dyDescent="0.25">
      <c r="A26" s="18"/>
      <c r="B26" s="49">
        <v>3.7</v>
      </c>
      <c r="C26" s="37" t="s">
        <v>27</v>
      </c>
      <c r="D26" s="38">
        <v>19</v>
      </c>
      <c r="E26" s="38">
        <v>1</v>
      </c>
      <c r="F26" s="38">
        <v>3</v>
      </c>
      <c r="G26" s="38"/>
      <c r="H26" s="39">
        <v>0.05</v>
      </c>
      <c r="I26" s="58">
        <v>0.02</v>
      </c>
      <c r="J26" s="61">
        <f t="shared" si="1"/>
        <v>1E-3</v>
      </c>
    </row>
    <row r="27" spans="1:70" ht="30" x14ac:dyDescent="0.25">
      <c r="A27" s="18"/>
      <c r="B27" s="47">
        <v>3.8</v>
      </c>
      <c r="C27" s="37" t="s">
        <v>30</v>
      </c>
      <c r="D27" s="38">
        <v>16</v>
      </c>
      <c r="E27" s="38">
        <v>7</v>
      </c>
      <c r="F27" s="38"/>
      <c r="G27" s="38"/>
      <c r="H27" s="39">
        <v>0</v>
      </c>
      <c r="I27" s="58">
        <v>0.05</v>
      </c>
      <c r="J27" s="61">
        <f t="shared" si="1"/>
        <v>0</v>
      </c>
    </row>
    <row r="28" spans="1:70" x14ac:dyDescent="0.25">
      <c r="A28" s="18"/>
      <c r="B28" s="46">
        <v>3.9</v>
      </c>
      <c r="C28" s="37" t="s">
        <v>31</v>
      </c>
      <c r="D28" s="38">
        <v>24</v>
      </c>
      <c r="E28" s="38">
        <v>8</v>
      </c>
      <c r="F28" s="38"/>
      <c r="G28" s="38"/>
      <c r="H28" s="39">
        <v>0</v>
      </c>
      <c r="I28" s="58">
        <v>0.1</v>
      </c>
      <c r="J28" s="61">
        <f t="shared" si="1"/>
        <v>0</v>
      </c>
    </row>
    <row r="29" spans="1:70" ht="30" x14ac:dyDescent="0.25">
      <c r="A29" s="18"/>
      <c r="B29" s="53">
        <v>3.1</v>
      </c>
      <c r="C29" s="37" t="s">
        <v>32</v>
      </c>
      <c r="D29" s="38">
        <v>31</v>
      </c>
      <c r="E29" s="38">
        <v>17</v>
      </c>
      <c r="F29" s="38"/>
      <c r="G29" s="38"/>
      <c r="H29" s="39">
        <v>0</v>
      </c>
      <c r="I29" s="58">
        <v>0.12</v>
      </c>
      <c r="J29" s="61">
        <f t="shared" si="1"/>
        <v>0</v>
      </c>
    </row>
    <row r="30" spans="1:70" x14ac:dyDescent="0.25">
      <c r="A30" s="18"/>
      <c r="B30" s="53">
        <v>3.11</v>
      </c>
      <c r="C30" s="37" t="s">
        <v>33</v>
      </c>
      <c r="D30" s="38">
        <v>43</v>
      </c>
      <c r="E30" s="38">
        <v>6</v>
      </c>
      <c r="F30" s="38"/>
      <c r="G30" s="38"/>
      <c r="H30" s="39">
        <v>0</v>
      </c>
      <c r="I30" s="58">
        <v>0.01</v>
      </c>
      <c r="J30" s="61">
        <f t="shared" si="1"/>
        <v>0</v>
      </c>
    </row>
    <row r="31" spans="1:70" ht="30" x14ac:dyDescent="0.25">
      <c r="A31" s="18"/>
      <c r="B31" s="54">
        <v>3.12</v>
      </c>
      <c r="C31" s="37" t="s">
        <v>35</v>
      </c>
      <c r="D31" s="38">
        <v>26</v>
      </c>
      <c r="E31" s="38">
        <v>1</v>
      </c>
      <c r="F31" s="38"/>
      <c r="G31" s="38"/>
      <c r="H31" s="39">
        <v>0</v>
      </c>
      <c r="I31" s="58">
        <v>0.01</v>
      </c>
      <c r="J31" s="61">
        <f t="shared" si="1"/>
        <v>0</v>
      </c>
    </row>
    <row r="32" spans="1:70" ht="30" x14ac:dyDescent="0.25">
      <c r="A32" s="18"/>
      <c r="B32" s="54">
        <v>3.13</v>
      </c>
      <c r="C32" s="37" t="s">
        <v>36</v>
      </c>
      <c r="D32" s="38">
        <v>33</v>
      </c>
      <c r="E32" s="38">
        <v>1</v>
      </c>
      <c r="F32" s="38"/>
      <c r="G32" s="38"/>
      <c r="H32" s="39">
        <v>0</v>
      </c>
      <c r="I32" s="58">
        <v>0.01</v>
      </c>
      <c r="J32" s="61">
        <f t="shared" si="1"/>
        <v>0</v>
      </c>
    </row>
    <row r="33" spans="1:10" ht="30" x14ac:dyDescent="0.25">
      <c r="A33" s="18"/>
      <c r="B33" s="54">
        <v>3.14</v>
      </c>
      <c r="C33" s="37" t="s">
        <v>37</v>
      </c>
      <c r="D33" s="38">
        <v>40</v>
      </c>
      <c r="E33" s="38">
        <v>1</v>
      </c>
      <c r="F33" s="38"/>
      <c r="G33" s="38"/>
      <c r="H33" s="39">
        <v>0</v>
      </c>
      <c r="I33" s="58">
        <v>0.01</v>
      </c>
      <c r="J33" s="61">
        <f t="shared" si="1"/>
        <v>0</v>
      </c>
    </row>
    <row r="34" spans="1:10" ht="30" x14ac:dyDescent="0.25">
      <c r="A34" s="18"/>
      <c r="B34" s="54">
        <v>3.15</v>
      </c>
      <c r="C34" s="37" t="s">
        <v>38</v>
      </c>
      <c r="D34" s="38">
        <v>47</v>
      </c>
      <c r="E34" s="38">
        <v>1</v>
      </c>
      <c r="F34" s="38"/>
      <c r="G34" s="38"/>
      <c r="H34" s="39">
        <v>0</v>
      </c>
      <c r="I34" s="58">
        <v>0.01</v>
      </c>
      <c r="J34" s="61">
        <f t="shared" si="1"/>
        <v>0</v>
      </c>
    </row>
    <row r="35" spans="1:10" ht="30" x14ac:dyDescent="0.25">
      <c r="A35" s="18"/>
      <c r="B35" s="54">
        <v>3.16</v>
      </c>
      <c r="C35" s="37" t="s">
        <v>39</v>
      </c>
      <c r="D35" s="38">
        <v>54</v>
      </c>
      <c r="E35" s="38">
        <v>1</v>
      </c>
      <c r="F35" s="38"/>
      <c r="G35" s="38"/>
      <c r="H35" s="39">
        <v>0</v>
      </c>
      <c r="I35" s="58">
        <v>0.01</v>
      </c>
      <c r="J35" s="61">
        <f t="shared" si="1"/>
        <v>0</v>
      </c>
    </row>
    <row r="36" spans="1:10" x14ac:dyDescent="0.25">
      <c r="A36" s="18"/>
      <c r="B36" s="53">
        <v>3.17</v>
      </c>
      <c r="C36" s="37" t="s">
        <v>34</v>
      </c>
      <c r="D36" s="38">
        <v>54</v>
      </c>
      <c r="E36" s="38">
        <v>4</v>
      </c>
      <c r="F36" s="38"/>
      <c r="G36" s="38"/>
      <c r="H36" s="39">
        <v>0</v>
      </c>
      <c r="I36" s="58">
        <v>0</v>
      </c>
      <c r="J36" s="61">
        <f t="shared" si="1"/>
        <v>0</v>
      </c>
    </row>
    <row r="37" spans="1:10" x14ac:dyDescent="0.25">
      <c r="A37" s="18"/>
      <c r="C37" s="36"/>
    </row>
    <row r="38" spans="1:10" x14ac:dyDescent="0.25">
      <c r="A38" s="18"/>
      <c r="C38" s="36"/>
    </row>
    <row r="39" spans="1:10" x14ac:dyDescent="0.25">
      <c r="A39" s="18"/>
      <c r="C39" s="35"/>
    </row>
    <row r="40" spans="1:10" x14ac:dyDescent="0.25">
      <c r="A40" s="18"/>
      <c r="C40" s="35"/>
    </row>
    <row r="41" spans="1:10" x14ac:dyDescent="0.25">
      <c r="A41" s="18"/>
      <c r="C41" s="35"/>
    </row>
    <row r="42" spans="1:10" x14ac:dyDescent="0.3">
      <c r="A42" s="18"/>
      <c r="C42" s="34"/>
    </row>
    <row r="43" spans="1:10" x14ac:dyDescent="0.3">
      <c r="A43" s="18"/>
      <c r="C43" s="34"/>
    </row>
    <row r="44" spans="1:10" x14ac:dyDescent="0.3">
      <c r="A44" s="18"/>
      <c r="C44" s="34"/>
    </row>
    <row r="45" spans="1:10" x14ac:dyDescent="0.3">
      <c r="A45" s="18"/>
      <c r="C45" s="34"/>
    </row>
    <row r="46" spans="1:10" x14ac:dyDescent="0.3">
      <c r="A46" s="18"/>
      <c r="C46" s="34"/>
    </row>
    <row r="47" spans="1:10" x14ac:dyDescent="0.3">
      <c r="A47" s="18"/>
      <c r="C47" s="34"/>
    </row>
    <row r="48" spans="1:10" x14ac:dyDescent="0.3">
      <c r="A48" s="18"/>
      <c r="C48" s="34"/>
    </row>
    <row r="49" spans="1:3" x14ac:dyDescent="0.3">
      <c r="A49" s="18"/>
      <c r="C49" s="34"/>
    </row>
  </sheetData>
  <mergeCells count="10">
    <mergeCell ref="BP5:BR5"/>
    <mergeCell ref="D5:F5"/>
    <mergeCell ref="C2:G3"/>
    <mergeCell ref="AN3:AW3"/>
    <mergeCell ref="N3:S3"/>
    <mergeCell ref="U3:X3"/>
    <mergeCell ref="AF3:AL3"/>
    <mergeCell ref="Z3:AD3"/>
    <mergeCell ref="K5:AJ5"/>
    <mergeCell ref="AK5:BO5"/>
  </mergeCells>
  <conditionalFormatting sqref="K14:BR15 K20:BR30 K17:BR17 K9:BR12">
    <cfRule type="expression" dxfId="148" priority="27">
      <formula>PorcentajeCompletado</formula>
    </cfRule>
    <cfRule type="expression" dxfId="147" priority="29">
      <formula>PercentCompleteBeyond</formula>
    </cfRule>
    <cfRule type="expression" dxfId="146" priority="30">
      <formula>Real</formula>
    </cfRule>
    <cfRule type="expression" dxfId="145" priority="31">
      <formula>ActualBeyond</formula>
    </cfRule>
    <cfRule type="expression" dxfId="144" priority="32">
      <formula>Plan</formula>
    </cfRule>
    <cfRule type="expression" dxfId="143" priority="33">
      <formula>K$7=period_selected</formula>
    </cfRule>
    <cfRule type="expression" dxfId="142" priority="37">
      <formula>MOD(COLUMN(),2)</formula>
    </cfRule>
    <cfRule type="expression" dxfId="141" priority="38">
      <formula>MOD(COLUMN(),2)=0</formula>
    </cfRule>
  </conditionalFormatting>
  <conditionalFormatting sqref="C37:BR37">
    <cfRule type="expression" dxfId="140" priority="28">
      <formula>TRUE</formula>
    </cfRule>
  </conditionalFormatting>
  <conditionalFormatting sqref="K7:BR8">
    <cfRule type="expression" dxfId="139" priority="34">
      <formula>K$7=period_selected</formula>
    </cfRule>
  </conditionalFormatting>
  <conditionalFormatting sqref="K31:BR36">
    <cfRule type="expression" dxfId="138" priority="19">
      <formula>PorcentajeCompletado</formula>
    </cfRule>
    <cfRule type="expression" dxfId="137" priority="20">
      <formula>PercentCompleteBeyond</formula>
    </cfRule>
    <cfRule type="expression" dxfId="136" priority="21">
      <formula>Real</formula>
    </cfRule>
    <cfRule type="expression" dxfId="135" priority="22">
      <formula>ActualBeyond</formula>
    </cfRule>
    <cfRule type="expression" dxfId="134" priority="23">
      <formula>Plan</formula>
    </cfRule>
    <cfRule type="expression" dxfId="133" priority="24">
      <formula>K$7=period_selected</formula>
    </cfRule>
    <cfRule type="expression" dxfId="132" priority="25">
      <formula>MOD(COLUMN(),2)</formula>
    </cfRule>
    <cfRule type="expression" dxfId="131" priority="26">
      <formula>MOD(COLUMN(),2)=0</formula>
    </cfRule>
  </conditionalFormatting>
  <conditionalFormatting sqref="K13:BR13">
    <cfRule type="expression" dxfId="130" priority="18">
      <formula>K$7=period_selected</formula>
    </cfRule>
  </conditionalFormatting>
  <conditionalFormatting sqref="K19:BR19">
    <cfRule type="expression" dxfId="129" priority="17">
      <formula>K$7=period_selected</formula>
    </cfRule>
  </conditionalFormatting>
  <conditionalFormatting sqref="K16:BR16">
    <cfRule type="expression" dxfId="128" priority="9">
      <formula>PorcentajeCompletado</formula>
    </cfRule>
    <cfRule type="expression" dxfId="127" priority="10">
      <formula>PercentCompleteBeyond</formula>
    </cfRule>
    <cfRule type="expression" dxfId="126" priority="11">
      <formula>Real</formula>
    </cfRule>
    <cfRule type="expression" dxfId="125" priority="12">
      <formula>ActualBeyond</formula>
    </cfRule>
    <cfRule type="expression" dxfId="124" priority="13">
      <formula>Plan</formula>
    </cfRule>
    <cfRule type="expression" dxfId="123" priority="14">
      <formula>K$7=period_selected</formula>
    </cfRule>
    <cfRule type="expression" dxfId="122" priority="15">
      <formula>MOD(COLUMN(),2)</formula>
    </cfRule>
    <cfRule type="expression" dxfId="121" priority="16">
      <formula>MOD(COLUMN(),2)=0</formula>
    </cfRule>
  </conditionalFormatting>
  <conditionalFormatting sqref="K18:BR18">
    <cfRule type="expression" dxfId="120" priority="1">
      <formula>PorcentajeCompletado</formula>
    </cfRule>
    <cfRule type="expression" dxfId="119" priority="2">
      <formula>PercentCompleteBeyond</formula>
    </cfRule>
    <cfRule type="expression" dxfId="118" priority="3">
      <formula>Real</formula>
    </cfRule>
    <cfRule type="expression" dxfId="117" priority="4">
      <formula>ActualBeyond</formula>
    </cfRule>
    <cfRule type="expression" dxfId="116" priority="5">
      <formula>Plan</formula>
    </cfRule>
    <cfRule type="expression" dxfId="115" priority="6">
      <formula>K$7=period_selected</formula>
    </cfRule>
    <cfRule type="expression" dxfId="114" priority="7">
      <formula>MOD(COLUMN(),2)</formula>
    </cfRule>
    <cfRule type="expression" dxfId="113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2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M3" xr:uid="{00000000-0002-0000-0000-000002000000}"/>
    <dataValidation allowBlank="1" showInputMessage="1" showErrorMessage="1" prompt="Esta celda de la leyenda indica la duración real" sqref="T3" xr:uid="{00000000-0002-0000-0000-000003000000}"/>
    <dataValidation allowBlank="1" showInputMessage="1" showErrorMessage="1" prompt="Esta celda de la leyenda indica el porcentaje del proyecto completado" sqref="Y3" xr:uid="{00000000-0002-0000-0000-000004000000}"/>
    <dataValidation allowBlank="1" showInputMessage="1" showErrorMessage="1" prompt="Esta celda de la leyenda indica la duración real fuera del plan" sqref="AE3" xr:uid="{00000000-0002-0000-0000-000005000000}"/>
    <dataValidation allowBlank="1" showInputMessage="1" showErrorMessage="1" prompt="Esta celda de la leyenda indica el porcentaje del proyecto completado fuera del plan" sqref="AM3" xr:uid="{00000000-0002-0000-0000-000006000000}"/>
    <dataValidation allowBlank="1" showInputMessage="1" showErrorMessage="1" prompt="Los periodos se representan del 1 al 60, desde la celda H4 a la celda BO4 " sqref="K4:K6 N6 Q6 T6 W6 Z6 AC6 AF6 AI6" xr:uid="{00000000-0002-0000-0000-000007000000}"/>
    <dataValidation allowBlank="1" showInputMessage="1" showErrorMessage="1" prompt="Escriba la actividad en la columna B, a partir de la celda B5._x000a_" sqref="C13 C19 D5 C4 C6:C8" xr:uid="{00000000-0002-0000-0000-000008000000}"/>
    <dataValidation allowBlank="1" showInputMessage="1" showErrorMessage="1" prompt="Escriba el periodo de inicio del plan en la columna C, a partir de la celda C5." sqref="D4:D8 D13 D19" xr:uid="{00000000-0002-0000-0000-000009000000}"/>
    <dataValidation allowBlank="1" showInputMessage="1" showErrorMessage="1" prompt="Escriba el periodo de duración del plan en la columna D, a partir de la celda D5." sqref="E19 E13 E4 E6:E8" xr:uid="{00000000-0002-0000-0000-00000A000000}"/>
    <dataValidation allowBlank="1" showInputMessage="1" showErrorMessage="1" prompt="Escriba el periodo de inicio real del plan en la columna E, a partir de la celda E5." sqref="F19 F13 F4 F6:F8" xr:uid="{00000000-0002-0000-0000-00000B000000}"/>
    <dataValidation allowBlank="1" showInputMessage="1" showErrorMessage="1" prompt="Escriba el periodo de duración real del plan en la columna F, a partir de la celda F5." sqref="G4:G8 G13 G19" xr:uid="{00000000-0002-0000-0000-00000C000000}"/>
    <dataValidation allowBlank="1" showInputMessage="1" showErrorMessage="1" prompt="Escriba el porcentaje de proyecto completado en la columna G, a partir de la celda G5." sqref="H13:J13 H4:J8 H19:J19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C1:C2" xr:uid="{00000000-0002-0000-0000-00000E000000}"/>
    <dataValidation allowBlank="1" showInputMessage="1" showErrorMessage="1" prompt="Seleccione un periodo para resaltarlo en la celda H2. En las celdas J2 hasta AI2 hay una leyenda del gráfico" sqref="C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5" fitToHeight="0" orientation="landscape"/>
  <headerFooter differentFirst="1"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BR33"/>
  <sheetViews>
    <sheetView showGridLines="0" tabSelected="1" zoomScaleSheetLayoutView="8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W34" sqref="W34"/>
    </sheetView>
  </sheetViews>
  <sheetFormatPr baseColWidth="10" defaultColWidth="2.625" defaultRowHeight="17.25" x14ac:dyDescent="0.3"/>
  <cols>
    <col min="1" max="1" width="2.625" customWidth="1"/>
    <col min="2" max="2" width="4.625" style="16" customWidth="1"/>
    <col min="3" max="3" width="29.125" style="2" customWidth="1"/>
    <col min="4" max="4" width="5.625" style="1" bestFit="1" customWidth="1"/>
    <col min="5" max="5" width="6.375" style="1" bestFit="1" customWidth="1"/>
    <col min="6" max="7" width="5.625" style="1" bestFit="1" customWidth="1"/>
    <col min="8" max="8" width="9.875" style="4" customWidth="1"/>
    <col min="9" max="9" width="6.625" style="4" bestFit="1" customWidth="1"/>
    <col min="10" max="10" width="5" style="4" customWidth="1"/>
    <col min="11" max="30" width="2.625" style="1"/>
  </cols>
  <sheetData>
    <row r="1" spans="1:70" ht="54" x14ac:dyDescent="0.8">
      <c r="C1" s="9" t="s">
        <v>70</v>
      </c>
      <c r="D1" s="8"/>
      <c r="E1" s="8"/>
      <c r="F1" s="8"/>
      <c r="G1" s="8"/>
      <c r="H1" s="8"/>
      <c r="I1" s="8"/>
      <c r="J1" s="8"/>
    </row>
    <row r="2" spans="1:70" ht="25.5" customHeight="1" thickBot="1" x14ac:dyDescent="0.85">
      <c r="C2" s="116" t="s">
        <v>71</v>
      </c>
      <c r="D2" s="116"/>
      <c r="E2" s="116"/>
      <c r="F2" s="116"/>
      <c r="G2" s="116"/>
      <c r="H2" s="8"/>
      <c r="I2" s="8"/>
      <c r="J2" s="8"/>
    </row>
    <row r="3" spans="1:70" ht="31.5" customHeight="1" thickTop="1" thickBot="1" x14ac:dyDescent="0.3">
      <c r="C3" s="116"/>
      <c r="D3" s="116"/>
      <c r="E3" s="116"/>
      <c r="F3" s="116"/>
      <c r="G3" s="116"/>
      <c r="H3" s="50" t="s">
        <v>6</v>
      </c>
      <c r="I3" s="50"/>
      <c r="J3" s="50"/>
      <c r="K3" s="51">
        <v>1</v>
      </c>
      <c r="L3" s="52"/>
      <c r="M3" s="10"/>
      <c r="N3" s="119" t="s">
        <v>7</v>
      </c>
      <c r="O3" s="120"/>
      <c r="P3" s="120"/>
      <c r="Q3" s="120"/>
      <c r="R3" s="120"/>
      <c r="S3" s="121"/>
      <c r="T3" s="11"/>
      <c r="U3" s="122" t="s">
        <v>8</v>
      </c>
      <c r="V3" s="123"/>
      <c r="W3" s="123"/>
      <c r="X3" s="124"/>
      <c r="Y3" s="12"/>
      <c r="Z3" s="127" t="s">
        <v>9</v>
      </c>
      <c r="AA3" s="118"/>
      <c r="AB3" s="118"/>
      <c r="AC3" s="118"/>
      <c r="AD3" s="126"/>
      <c r="AE3" s="13"/>
      <c r="AF3" s="125" t="s">
        <v>11</v>
      </c>
      <c r="AG3" s="118"/>
      <c r="AH3" s="118"/>
      <c r="AI3" s="118"/>
      <c r="AJ3" s="118"/>
      <c r="AK3" s="118"/>
      <c r="AL3" s="126"/>
      <c r="AM3" s="14"/>
      <c r="AN3" s="117" t="s">
        <v>12</v>
      </c>
      <c r="AO3" s="118"/>
      <c r="AP3" s="118"/>
      <c r="AQ3" s="118"/>
      <c r="AR3" s="118"/>
      <c r="AS3" s="118"/>
      <c r="AT3" s="118"/>
      <c r="AU3" s="118"/>
      <c r="AV3" s="118"/>
      <c r="AW3" s="118"/>
    </row>
    <row r="4" spans="1:70" s="7" customFormat="1" ht="15.75" thickTop="1" x14ac:dyDescent="0.25">
      <c r="B4" s="22"/>
      <c r="C4" s="21"/>
      <c r="D4" s="20"/>
      <c r="E4" s="20"/>
      <c r="F4" s="20"/>
      <c r="G4" s="20"/>
      <c r="H4" s="19"/>
      <c r="I4" s="55"/>
      <c r="J4" s="55"/>
      <c r="K4" s="1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70" s="25" customFormat="1" ht="28.5" x14ac:dyDescent="0.3">
      <c r="C5" s="59" t="s">
        <v>24</v>
      </c>
      <c r="D5" s="115">
        <v>43209</v>
      </c>
      <c r="E5" s="115"/>
      <c r="F5" s="115"/>
      <c r="G5" s="23"/>
      <c r="H5" s="60">
        <f>+J8+J13+J18</f>
        <v>0.35</v>
      </c>
      <c r="I5" s="84">
        <f>+I8+I13+I18+I22+I28</f>
        <v>1</v>
      </c>
      <c r="J5" s="24"/>
      <c r="K5" s="128">
        <v>43191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30">
        <v>43221</v>
      </c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14" t="s">
        <v>15</v>
      </c>
      <c r="BQ5" s="114"/>
      <c r="BR5" s="114"/>
    </row>
    <row r="6" spans="1:70" s="33" customFormat="1" ht="15" x14ac:dyDescent="0.25">
      <c r="B6" s="22"/>
      <c r="C6" s="27"/>
      <c r="D6" s="28"/>
      <c r="E6" s="28"/>
      <c r="F6" s="28"/>
      <c r="G6" s="28"/>
      <c r="H6" s="29"/>
      <c r="I6" s="29"/>
      <c r="J6" s="29"/>
      <c r="K6" s="48">
        <v>5</v>
      </c>
      <c r="L6" s="31">
        <v>6</v>
      </c>
      <c r="M6" s="42">
        <v>7</v>
      </c>
      <c r="N6" s="43">
        <v>8</v>
      </c>
      <c r="O6" s="48">
        <v>9</v>
      </c>
      <c r="P6" s="32">
        <v>10</v>
      </c>
      <c r="Q6" s="30">
        <v>11</v>
      </c>
      <c r="R6" s="31">
        <v>12</v>
      </c>
      <c r="S6" s="48">
        <v>13</v>
      </c>
      <c r="T6" s="42">
        <v>14</v>
      </c>
      <c r="U6" s="42">
        <v>15</v>
      </c>
      <c r="V6" s="32">
        <v>16</v>
      </c>
      <c r="W6" s="30">
        <v>17</v>
      </c>
      <c r="X6" s="31">
        <v>18</v>
      </c>
      <c r="Y6" s="32">
        <v>19</v>
      </c>
      <c r="Z6" s="48">
        <v>20</v>
      </c>
      <c r="AA6" s="42">
        <v>21</v>
      </c>
      <c r="AB6" s="42">
        <v>22</v>
      </c>
      <c r="AC6" s="31">
        <v>23</v>
      </c>
      <c r="AD6" s="31">
        <v>24</v>
      </c>
      <c r="AE6" s="32">
        <v>25</v>
      </c>
      <c r="AF6" s="30">
        <v>26</v>
      </c>
      <c r="AG6" s="48">
        <v>27</v>
      </c>
      <c r="AH6" s="42">
        <v>28</v>
      </c>
      <c r="AI6" s="42">
        <v>29</v>
      </c>
      <c r="AJ6" s="32">
        <v>30</v>
      </c>
      <c r="AK6" s="32">
        <v>1</v>
      </c>
      <c r="AL6" s="32">
        <v>2</v>
      </c>
      <c r="AM6" s="32">
        <v>3</v>
      </c>
      <c r="AN6" s="48">
        <v>4</v>
      </c>
      <c r="AO6" s="42">
        <v>5</v>
      </c>
      <c r="AP6" s="42">
        <v>6</v>
      </c>
      <c r="AQ6" s="32">
        <v>7</v>
      </c>
      <c r="AR6" s="32">
        <v>8</v>
      </c>
      <c r="AS6" s="32">
        <v>9</v>
      </c>
      <c r="AT6" s="32">
        <v>10</v>
      </c>
      <c r="AU6" s="48">
        <v>11</v>
      </c>
      <c r="AV6" s="42">
        <v>12</v>
      </c>
      <c r="AW6" s="42">
        <v>13</v>
      </c>
      <c r="AX6" s="32">
        <v>14</v>
      </c>
      <c r="AY6" s="32">
        <v>15</v>
      </c>
      <c r="AZ6" s="32">
        <v>16</v>
      </c>
      <c r="BA6" s="32">
        <v>17</v>
      </c>
      <c r="BB6" s="48">
        <v>18</v>
      </c>
      <c r="BC6" s="42">
        <v>19</v>
      </c>
      <c r="BD6" s="42">
        <v>20</v>
      </c>
      <c r="BE6" s="32">
        <v>21</v>
      </c>
      <c r="BF6" s="32">
        <v>22</v>
      </c>
      <c r="BG6" s="32">
        <v>23</v>
      </c>
      <c r="BH6" s="32">
        <v>24</v>
      </c>
      <c r="BI6" s="48">
        <v>25</v>
      </c>
      <c r="BJ6" s="42">
        <v>26</v>
      </c>
      <c r="BK6" s="42">
        <v>27</v>
      </c>
      <c r="BL6" s="32">
        <v>28</v>
      </c>
      <c r="BM6" s="32">
        <v>29</v>
      </c>
      <c r="BN6" s="32">
        <v>30</v>
      </c>
      <c r="BO6" s="32">
        <v>31</v>
      </c>
      <c r="BP6" s="48">
        <v>1</v>
      </c>
      <c r="BQ6" s="42">
        <v>2</v>
      </c>
      <c r="BR6" s="42">
        <v>3</v>
      </c>
    </row>
    <row r="7" spans="1:70" s="18" customFormat="1" ht="30" x14ac:dyDescent="0.25">
      <c r="B7" s="16"/>
      <c r="C7" s="26" t="s">
        <v>0</v>
      </c>
      <c r="D7" s="41" t="s">
        <v>2</v>
      </c>
      <c r="E7" s="41" t="s">
        <v>1</v>
      </c>
      <c r="F7" s="41" t="s">
        <v>3</v>
      </c>
      <c r="G7" s="41" t="s">
        <v>4</v>
      </c>
      <c r="H7" s="41" t="s">
        <v>5</v>
      </c>
      <c r="I7" s="87" t="s">
        <v>40</v>
      </c>
      <c r="J7" s="88" t="s">
        <v>93</v>
      </c>
      <c r="K7" s="17">
        <v>1</v>
      </c>
      <c r="L7" s="17">
        <v>2</v>
      </c>
      <c r="M7" s="17">
        <v>3</v>
      </c>
      <c r="N7" s="17">
        <v>4</v>
      </c>
      <c r="O7" s="17">
        <v>5</v>
      </c>
      <c r="P7" s="17">
        <v>6</v>
      </c>
      <c r="Q7" s="17">
        <v>7</v>
      </c>
      <c r="R7" s="17">
        <v>8</v>
      </c>
      <c r="S7" s="17">
        <v>9</v>
      </c>
      <c r="T7" s="17">
        <v>10</v>
      </c>
      <c r="U7" s="17">
        <v>11</v>
      </c>
      <c r="V7" s="17">
        <v>12</v>
      </c>
      <c r="W7" s="17">
        <v>13</v>
      </c>
      <c r="X7" s="17">
        <v>14</v>
      </c>
      <c r="Y7" s="17">
        <v>15</v>
      </c>
      <c r="Z7" s="17">
        <v>16</v>
      </c>
      <c r="AA7" s="17">
        <v>17</v>
      </c>
      <c r="AB7" s="17">
        <v>18</v>
      </c>
      <c r="AC7" s="17">
        <v>19</v>
      </c>
      <c r="AD7" s="17">
        <v>20</v>
      </c>
      <c r="AE7" s="17">
        <v>21</v>
      </c>
      <c r="AF7" s="17">
        <v>22</v>
      </c>
      <c r="AG7" s="17">
        <v>23</v>
      </c>
      <c r="AH7" s="17">
        <v>24</v>
      </c>
      <c r="AI7" s="17">
        <v>25</v>
      </c>
      <c r="AJ7" s="17">
        <v>26</v>
      </c>
      <c r="AK7" s="17">
        <v>27</v>
      </c>
      <c r="AL7" s="17">
        <v>28</v>
      </c>
      <c r="AM7" s="17">
        <v>29</v>
      </c>
      <c r="AN7" s="17">
        <v>30</v>
      </c>
      <c r="AO7" s="17">
        <v>31</v>
      </c>
      <c r="AP7" s="17">
        <v>32</v>
      </c>
      <c r="AQ7" s="17">
        <v>33</v>
      </c>
      <c r="AR7" s="17">
        <v>34</v>
      </c>
      <c r="AS7" s="17">
        <v>35</v>
      </c>
      <c r="AT7" s="17">
        <v>36</v>
      </c>
      <c r="AU7" s="17">
        <v>37</v>
      </c>
      <c r="AV7" s="17">
        <v>38</v>
      </c>
      <c r="AW7" s="17">
        <v>39</v>
      </c>
      <c r="AX7" s="17">
        <v>40</v>
      </c>
      <c r="AY7" s="17">
        <v>41</v>
      </c>
      <c r="AZ7" s="17">
        <v>42</v>
      </c>
      <c r="BA7" s="17">
        <v>43</v>
      </c>
      <c r="BB7" s="17">
        <v>44</v>
      </c>
      <c r="BC7" s="17">
        <v>45</v>
      </c>
      <c r="BD7" s="17">
        <v>46</v>
      </c>
      <c r="BE7" s="17">
        <v>47</v>
      </c>
      <c r="BF7" s="17">
        <v>48</v>
      </c>
      <c r="BG7" s="17">
        <v>49</v>
      </c>
      <c r="BH7" s="17">
        <v>50</v>
      </c>
      <c r="BI7" s="17">
        <v>51</v>
      </c>
      <c r="BJ7" s="17">
        <v>52</v>
      </c>
      <c r="BK7" s="17">
        <v>53</v>
      </c>
      <c r="BL7" s="17">
        <v>54</v>
      </c>
      <c r="BM7" s="17">
        <v>55</v>
      </c>
      <c r="BN7" s="17">
        <v>56</v>
      </c>
      <c r="BO7" s="17">
        <v>57</v>
      </c>
      <c r="BP7" s="17">
        <v>58</v>
      </c>
      <c r="BQ7" s="17">
        <v>59</v>
      </c>
      <c r="BR7" s="17">
        <v>60</v>
      </c>
    </row>
    <row r="8" spans="1:70" s="74" customFormat="1" ht="15.75" x14ac:dyDescent="0.25">
      <c r="B8" s="77">
        <v>1</v>
      </c>
      <c r="C8" s="78" t="s">
        <v>13</v>
      </c>
      <c r="D8" s="79"/>
      <c r="E8" s="79"/>
      <c r="F8" s="79"/>
      <c r="G8" s="79"/>
      <c r="H8" s="79"/>
      <c r="I8" s="89">
        <f>SUM(I9:I12)</f>
        <v>0.1</v>
      </c>
      <c r="J8" s="89">
        <f>SUM(J9:J12)</f>
        <v>0.1</v>
      </c>
      <c r="K8" s="75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</row>
    <row r="9" spans="1:70" x14ac:dyDescent="0.25">
      <c r="A9" s="18"/>
      <c r="B9" s="80">
        <v>1.1000000000000001</v>
      </c>
      <c r="C9" s="81" t="s">
        <v>72</v>
      </c>
      <c r="D9" s="82">
        <v>1</v>
      </c>
      <c r="E9" s="82">
        <v>1</v>
      </c>
      <c r="F9" s="82">
        <v>1</v>
      </c>
      <c r="G9" s="82">
        <v>1</v>
      </c>
      <c r="H9" s="83">
        <v>1</v>
      </c>
      <c r="I9" s="90">
        <v>0</v>
      </c>
      <c r="J9" s="90">
        <f>+I9*H9</f>
        <v>0</v>
      </c>
    </row>
    <row r="10" spans="1:70" ht="30" x14ac:dyDescent="0.25">
      <c r="A10" s="18"/>
      <c r="B10" s="47">
        <v>1.2</v>
      </c>
      <c r="C10" s="37" t="s">
        <v>73</v>
      </c>
      <c r="D10" s="38">
        <v>2</v>
      </c>
      <c r="E10" s="38">
        <v>25</v>
      </c>
      <c r="F10" s="38">
        <v>1</v>
      </c>
      <c r="G10" s="38">
        <v>1</v>
      </c>
      <c r="H10" s="73">
        <v>1</v>
      </c>
      <c r="I10" s="90">
        <v>0.03</v>
      </c>
      <c r="J10" s="90">
        <f t="shared" ref="J10:J12" si="0">+I10*H10</f>
        <v>0.03</v>
      </c>
    </row>
    <row r="11" spans="1:70" ht="30" x14ac:dyDescent="0.25">
      <c r="A11" s="18"/>
      <c r="B11" s="47">
        <v>1.4</v>
      </c>
      <c r="C11" s="37" t="s">
        <v>74</v>
      </c>
      <c r="D11" s="38">
        <v>1</v>
      </c>
      <c r="E11" s="38">
        <v>7</v>
      </c>
      <c r="F11" s="38">
        <v>1</v>
      </c>
      <c r="G11" s="38">
        <v>6</v>
      </c>
      <c r="H11" s="73">
        <v>1</v>
      </c>
      <c r="I11" s="90">
        <v>0.03</v>
      </c>
      <c r="J11" s="90">
        <f t="shared" si="0"/>
        <v>0.03</v>
      </c>
    </row>
    <row r="12" spans="1:70" ht="30" x14ac:dyDescent="0.25">
      <c r="A12" s="18"/>
      <c r="B12" s="49">
        <v>1.5</v>
      </c>
      <c r="C12" s="37" t="s">
        <v>89</v>
      </c>
      <c r="D12" s="38">
        <v>1</v>
      </c>
      <c r="E12" s="38">
        <v>9</v>
      </c>
      <c r="F12" s="38">
        <v>1</v>
      </c>
      <c r="G12" s="38">
        <v>7</v>
      </c>
      <c r="H12" s="73">
        <v>1</v>
      </c>
      <c r="I12" s="90">
        <v>0.04</v>
      </c>
      <c r="J12" s="90">
        <f t="shared" si="0"/>
        <v>0.04</v>
      </c>
    </row>
    <row r="13" spans="1:70" s="74" customFormat="1" ht="15.75" x14ac:dyDescent="0.25">
      <c r="B13" s="77">
        <v>2</v>
      </c>
      <c r="C13" s="78" t="s">
        <v>75</v>
      </c>
      <c r="D13" s="79"/>
      <c r="E13" s="79"/>
      <c r="F13" s="79"/>
      <c r="G13" s="79"/>
      <c r="H13" s="79"/>
      <c r="I13" s="89">
        <f>SUM(I14:I17)</f>
        <v>0.24999999999999997</v>
      </c>
      <c r="J13" s="89">
        <f>SUM(J14:J17)</f>
        <v>0.24999999999999997</v>
      </c>
      <c r="K13" s="75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</row>
    <row r="14" spans="1:70" x14ac:dyDescent="0.25">
      <c r="A14" s="18"/>
      <c r="B14" s="47">
        <v>2.1</v>
      </c>
      <c r="C14" s="37" t="s">
        <v>76</v>
      </c>
      <c r="D14" s="38">
        <v>12</v>
      </c>
      <c r="E14" s="38">
        <v>5</v>
      </c>
      <c r="F14" s="38">
        <v>10</v>
      </c>
      <c r="G14" s="38">
        <v>2</v>
      </c>
      <c r="H14" s="39">
        <v>1</v>
      </c>
      <c r="I14" s="90">
        <v>0.02</v>
      </c>
      <c r="J14" s="90">
        <f>+I14*H14</f>
        <v>0.02</v>
      </c>
    </row>
    <row r="15" spans="1:70" ht="30" x14ac:dyDescent="0.25">
      <c r="A15" s="18"/>
      <c r="B15" s="47">
        <v>2.2999999999999998</v>
      </c>
      <c r="C15" s="37" t="s">
        <v>82</v>
      </c>
      <c r="D15" s="38">
        <v>12</v>
      </c>
      <c r="E15" s="38">
        <v>7</v>
      </c>
      <c r="F15" s="38">
        <v>11</v>
      </c>
      <c r="G15" s="38">
        <v>5</v>
      </c>
      <c r="H15" s="39">
        <v>1</v>
      </c>
      <c r="I15" s="90">
        <v>0.15</v>
      </c>
      <c r="J15" s="90">
        <f t="shared" ref="J15:J21" si="1">+I15*H15</f>
        <v>0.15</v>
      </c>
    </row>
    <row r="16" spans="1:70" x14ac:dyDescent="0.25">
      <c r="A16" s="18"/>
      <c r="B16" s="47">
        <v>2.2000000000000002</v>
      </c>
      <c r="C16" s="37" t="s">
        <v>77</v>
      </c>
      <c r="D16" s="38">
        <v>14</v>
      </c>
      <c r="E16" s="38">
        <v>5</v>
      </c>
      <c r="F16" s="38">
        <v>11</v>
      </c>
      <c r="G16" s="38">
        <v>5</v>
      </c>
      <c r="H16" s="39">
        <v>1</v>
      </c>
      <c r="I16" s="90">
        <v>0.06</v>
      </c>
      <c r="J16" s="90">
        <f t="shared" si="1"/>
        <v>0.06</v>
      </c>
    </row>
    <row r="17" spans="1:70" ht="30" x14ac:dyDescent="0.25">
      <c r="A17" s="18"/>
      <c r="B17" s="49">
        <v>2.2000000000000002</v>
      </c>
      <c r="C17" s="37" t="s">
        <v>78</v>
      </c>
      <c r="D17" s="38">
        <v>19</v>
      </c>
      <c r="E17" s="38">
        <v>2</v>
      </c>
      <c r="F17" s="38">
        <v>15</v>
      </c>
      <c r="G17" s="38">
        <v>2</v>
      </c>
      <c r="H17" s="39">
        <v>1</v>
      </c>
      <c r="I17" s="90">
        <v>0.02</v>
      </c>
      <c r="J17" s="90">
        <f t="shared" si="1"/>
        <v>0.02</v>
      </c>
    </row>
    <row r="18" spans="1:70" s="74" customFormat="1" ht="15.75" x14ac:dyDescent="0.25">
      <c r="B18" s="77">
        <v>3</v>
      </c>
      <c r="C18" s="85" t="s">
        <v>83</v>
      </c>
      <c r="D18" s="79"/>
      <c r="E18" s="79"/>
      <c r="F18" s="79"/>
      <c r="G18" s="79"/>
      <c r="H18" s="79"/>
      <c r="I18" s="89">
        <f>SUM(I19:I21)</f>
        <v>0.17</v>
      </c>
      <c r="J18" s="89">
        <f>SUM(J19:J21)</f>
        <v>0</v>
      </c>
      <c r="K18" s="75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</row>
    <row r="19" spans="1:70" ht="30" x14ac:dyDescent="0.25">
      <c r="A19" s="18"/>
      <c r="B19" s="49">
        <v>3.1</v>
      </c>
      <c r="C19" s="37" t="s">
        <v>84</v>
      </c>
      <c r="D19" s="38">
        <v>21</v>
      </c>
      <c r="E19" s="38">
        <v>12</v>
      </c>
      <c r="F19" s="38"/>
      <c r="G19" s="38"/>
      <c r="H19" s="39">
        <v>0</v>
      </c>
      <c r="I19" s="90">
        <v>0.1</v>
      </c>
      <c r="J19" s="90">
        <f>+I19*H19</f>
        <v>0</v>
      </c>
    </row>
    <row r="20" spans="1:70" x14ac:dyDescent="0.25">
      <c r="A20" s="18"/>
      <c r="B20" s="47">
        <v>3.2</v>
      </c>
      <c r="C20" s="37" t="s">
        <v>79</v>
      </c>
      <c r="D20" s="38">
        <v>30</v>
      </c>
      <c r="E20" s="38">
        <v>4</v>
      </c>
      <c r="F20" s="38"/>
      <c r="G20" s="38"/>
      <c r="H20" s="39">
        <v>0</v>
      </c>
      <c r="I20" s="90">
        <v>0.02</v>
      </c>
      <c r="J20" s="90">
        <f t="shared" si="1"/>
        <v>0</v>
      </c>
    </row>
    <row r="21" spans="1:70" x14ac:dyDescent="0.25">
      <c r="A21" s="18"/>
      <c r="B21" s="49">
        <v>3.3</v>
      </c>
      <c r="C21" s="37" t="s">
        <v>80</v>
      </c>
      <c r="D21" s="38">
        <v>34</v>
      </c>
      <c r="E21" s="38">
        <v>4</v>
      </c>
      <c r="F21" s="38"/>
      <c r="G21" s="38"/>
      <c r="H21" s="39">
        <v>0</v>
      </c>
      <c r="I21" s="90">
        <v>0.05</v>
      </c>
      <c r="J21" s="90">
        <f t="shared" si="1"/>
        <v>0</v>
      </c>
    </row>
    <row r="22" spans="1:70" s="74" customFormat="1" ht="15.75" x14ac:dyDescent="0.25">
      <c r="B22" s="77">
        <v>4</v>
      </c>
      <c r="C22" s="78" t="s">
        <v>81</v>
      </c>
      <c r="D22" s="79"/>
      <c r="E22" s="79"/>
      <c r="F22" s="79"/>
      <c r="G22" s="79"/>
      <c r="H22" s="79"/>
      <c r="I22" s="89">
        <f>SUM(I23:I27)</f>
        <v>0.4</v>
      </c>
      <c r="J22" s="89">
        <f>SUM(J23:J27)</f>
        <v>0</v>
      </c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</row>
    <row r="23" spans="1:70" x14ac:dyDescent="0.25">
      <c r="A23" s="18"/>
      <c r="B23" s="47">
        <v>4.0999999999999996</v>
      </c>
      <c r="C23" s="37" t="s">
        <v>85</v>
      </c>
      <c r="D23" s="38">
        <v>37</v>
      </c>
      <c r="E23" s="38">
        <v>10</v>
      </c>
      <c r="F23" s="38"/>
      <c r="G23" s="38"/>
      <c r="H23" s="39">
        <v>0</v>
      </c>
      <c r="I23" s="90">
        <v>0.1</v>
      </c>
      <c r="J23" s="90">
        <f>+I23*H23</f>
        <v>0</v>
      </c>
    </row>
    <row r="24" spans="1:70" ht="30" x14ac:dyDescent="0.25">
      <c r="A24" s="18"/>
      <c r="B24" s="47">
        <v>4.2</v>
      </c>
      <c r="C24" s="37" t="s">
        <v>88</v>
      </c>
      <c r="D24" s="38">
        <v>44</v>
      </c>
      <c r="E24" s="38">
        <v>10</v>
      </c>
      <c r="F24" s="38"/>
      <c r="G24" s="38"/>
      <c r="H24" s="39">
        <v>0</v>
      </c>
      <c r="I24" s="90">
        <v>0.1</v>
      </c>
      <c r="J24" s="90">
        <f t="shared" ref="J24:J27" si="2">+I24*H24</f>
        <v>0</v>
      </c>
    </row>
    <row r="25" spans="1:70" x14ac:dyDescent="0.25">
      <c r="A25" s="18"/>
      <c r="B25" s="47">
        <v>4.3</v>
      </c>
      <c r="C25" s="37" t="s">
        <v>86</v>
      </c>
      <c r="D25" s="38">
        <v>52</v>
      </c>
      <c r="E25" s="38">
        <v>3</v>
      </c>
      <c r="F25" s="38"/>
      <c r="G25" s="38"/>
      <c r="H25" s="39">
        <v>0</v>
      </c>
      <c r="I25" s="90">
        <v>0.1</v>
      </c>
      <c r="J25" s="90">
        <f t="shared" si="2"/>
        <v>0</v>
      </c>
    </row>
    <row r="26" spans="1:70" x14ac:dyDescent="0.25">
      <c r="A26" s="18"/>
      <c r="B26" s="47">
        <v>4.4000000000000004</v>
      </c>
      <c r="C26" s="37" t="s">
        <v>87</v>
      </c>
      <c r="D26" s="38">
        <v>53</v>
      </c>
      <c r="E26" s="38">
        <v>2</v>
      </c>
      <c r="F26" s="38"/>
      <c r="G26" s="38"/>
      <c r="H26" s="39">
        <v>0</v>
      </c>
      <c r="I26" s="90">
        <v>0.05</v>
      </c>
      <c r="J26" s="90">
        <f t="shared" si="2"/>
        <v>0</v>
      </c>
    </row>
    <row r="27" spans="1:70" x14ac:dyDescent="0.25">
      <c r="A27" s="18"/>
      <c r="B27" s="49">
        <v>4.5999999999999996</v>
      </c>
      <c r="C27" s="37" t="s">
        <v>92</v>
      </c>
      <c r="D27" s="38">
        <v>54</v>
      </c>
      <c r="E27" s="38">
        <v>2</v>
      </c>
      <c r="F27" s="38"/>
      <c r="G27" s="38"/>
      <c r="H27" s="39">
        <v>0</v>
      </c>
      <c r="I27" s="90">
        <v>0.05</v>
      </c>
      <c r="J27" s="90">
        <f t="shared" si="2"/>
        <v>0</v>
      </c>
    </row>
    <row r="28" spans="1:70" s="74" customFormat="1" ht="15.75" x14ac:dyDescent="0.25">
      <c r="B28" s="77">
        <v>5</v>
      </c>
      <c r="C28" s="85" t="s">
        <v>133</v>
      </c>
      <c r="D28" s="79"/>
      <c r="E28" s="79"/>
      <c r="F28" s="79"/>
      <c r="G28" s="79"/>
      <c r="H28" s="79"/>
      <c r="I28" s="89">
        <f>SUM(I29:I30)</f>
        <v>0.08</v>
      </c>
      <c r="J28" s="89">
        <f>SUM(J29:J30)</f>
        <v>0</v>
      </c>
      <c r="K28" s="75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</row>
    <row r="29" spans="1:70" ht="30" x14ac:dyDescent="0.25">
      <c r="A29" s="18"/>
      <c r="B29" s="47">
        <v>5.0999999999999996</v>
      </c>
      <c r="C29" s="37" t="s">
        <v>90</v>
      </c>
      <c r="D29" s="38">
        <v>56</v>
      </c>
      <c r="E29" s="38">
        <v>3</v>
      </c>
      <c r="F29" s="38"/>
      <c r="G29" s="38"/>
      <c r="H29" s="39">
        <v>0</v>
      </c>
      <c r="I29" s="90">
        <v>0.03</v>
      </c>
      <c r="J29" s="90">
        <f t="shared" ref="J29:J30" si="3">+I29*H29</f>
        <v>0</v>
      </c>
    </row>
    <row r="30" spans="1:70" x14ac:dyDescent="0.25">
      <c r="A30" s="18"/>
      <c r="B30" s="49">
        <v>5.2</v>
      </c>
      <c r="C30" s="37" t="s">
        <v>91</v>
      </c>
      <c r="D30" s="38">
        <v>59</v>
      </c>
      <c r="E30" s="38">
        <v>2</v>
      </c>
      <c r="F30" s="38">
        <v>4</v>
      </c>
      <c r="G30" s="38"/>
      <c r="H30" s="39">
        <v>0</v>
      </c>
      <c r="I30" s="90">
        <v>0.05</v>
      </c>
      <c r="J30" s="90">
        <f t="shared" si="3"/>
        <v>0</v>
      </c>
    </row>
    <row r="31" spans="1:70" x14ac:dyDescent="0.3">
      <c r="A31" s="18"/>
      <c r="C31" s="34"/>
    </row>
    <row r="32" spans="1:70" x14ac:dyDescent="0.3">
      <c r="A32" s="18"/>
      <c r="C32" s="34"/>
      <c r="E32" s="86"/>
    </row>
    <row r="33" spans="1:3" x14ac:dyDescent="0.3">
      <c r="A33" s="18"/>
      <c r="C33" s="34"/>
    </row>
  </sheetData>
  <protectedRanges>
    <protectedRange algorithmName="SHA-512" hashValue="k8FsDYfUks+WhI6450fKTTmQvkN9x1GxWl4+q/xSu9scmeBpLtNubDjMmobmVfMriJzo3HH1uknNKQG9yNfdaA==" saltValue="G5KzR79AdQgxWbxIZCsiKA==" spinCount="100000" sqref="I8:J30" name="Rango1"/>
  </protectedRanges>
  <mergeCells count="10">
    <mergeCell ref="D5:F5"/>
    <mergeCell ref="K5:AJ5"/>
    <mergeCell ref="AK5:BO5"/>
    <mergeCell ref="BP5:BR5"/>
    <mergeCell ref="C2:G3"/>
    <mergeCell ref="N3:S3"/>
    <mergeCell ref="U3:X3"/>
    <mergeCell ref="Z3:AD3"/>
    <mergeCell ref="AF3:AL3"/>
    <mergeCell ref="AN3:AW3"/>
  </mergeCells>
  <conditionalFormatting sqref="K14:BR15 K17:BR17 K9:BR12 K19:BR21">
    <cfRule type="expression" dxfId="112" priority="71">
      <formula>PorcentajeCompletado</formula>
    </cfRule>
    <cfRule type="expression" dxfId="111" priority="73">
      <formula>PercentCompleteBeyond</formula>
    </cfRule>
    <cfRule type="expression" dxfId="110" priority="74">
      <formula>Real</formula>
    </cfRule>
    <cfRule type="expression" dxfId="109" priority="75">
      <formula>ActualBeyond</formula>
    </cfRule>
    <cfRule type="expression" dxfId="108" priority="76">
      <formula>Plan</formula>
    </cfRule>
    <cfRule type="expression" dxfId="107" priority="77">
      <formula>K$7=period_selected</formula>
    </cfRule>
    <cfRule type="expression" dxfId="106" priority="79">
      <formula>MOD(COLUMN(),2)</formula>
    </cfRule>
    <cfRule type="expression" dxfId="105" priority="80">
      <formula>MOD(COLUMN(),2)=0</formula>
    </cfRule>
  </conditionalFormatting>
  <conditionalFormatting sqref="K7:BR8">
    <cfRule type="expression" dxfId="104" priority="78">
      <formula>K$7=period_selected</formula>
    </cfRule>
  </conditionalFormatting>
  <conditionalFormatting sqref="K13:BR13">
    <cfRule type="expression" dxfId="103" priority="37">
      <formula>K$7=period_selected</formula>
    </cfRule>
  </conditionalFormatting>
  <conditionalFormatting sqref="K16:BR16">
    <cfRule type="expression" dxfId="102" priority="53">
      <formula>PorcentajeCompletado</formula>
    </cfRule>
    <cfRule type="expression" dxfId="101" priority="54">
      <formula>PercentCompleteBeyond</formula>
    </cfRule>
    <cfRule type="expression" dxfId="100" priority="55">
      <formula>Real</formula>
    </cfRule>
    <cfRule type="expression" dxfId="99" priority="56">
      <formula>ActualBeyond</formula>
    </cfRule>
    <cfRule type="expression" dxfId="98" priority="57">
      <formula>Plan</formula>
    </cfRule>
    <cfRule type="expression" dxfId="97" priority="58">
      <formula>K$7=period_selected</formula>
    </cfRule>
    <cfRule type="expression" dxfId="96" priority="59">
      <formula>MOD(COLUMN(),2)</formula>
    </cfRule>
    <cfRule type="expression" dxfId="95" priority="60">
      <formula>MOD(COLUMN(),2)=0</formula>
    </cfRule>
  </conditionalFormatting>
  <conditionalFormatting sqref="K18:BR18">
    <cfRule type="expression" dxfId="94" priority="36">
      <formula>K$7=period_selected</formula>
    </cfRule>
  </conditionalFormatting>
  <conditionalFormatting sqref="K22:BR22">
    <cfRule type="expression" dxfId="93" priority="35">
      <formula>K$7=period_selected</formula>
    </cfRule>
  </conditionalFormatting>
  <conditionalFormatting sqref="K23:BR24">
    <cfRule type="expression" dxfId="92" priority="27">
      <formula>PorcentajeCompletado</formula>
    </cfRule>
    <cfRule type="expression" dxfId="91" priority="28">
      <formula>PercentCompleteBeyond</formula>
    </cfRule>
    <cfRule type="expression" dxfId="90" priority="29">
      <formula>Real</formula>
    </cfRule>
    <cfRule type="expression" dxfId="89" priority="30">
      <formula>ActualBeyond</formula>
    </cfRule>
    <cfRule type="expression" dxfId="88" priority="31">
      <formula>Plan</formula>
    </cfRule>
    <cfRule type="expression" dxfId="87" priority="32">
      <formula>K$7=period_selected</formula>
    </cfRule>
    <cfRule type="expression" dxfId="86" priority="33">
      <formula>MOD(COLUMN(),2)</formula>
    </cfRule>
    <cfRule type="expression" dxfId="85" priority="34">
      <formula>MOD(COLUMN(),2)=0</formula>
    </cfRule>
  </conditionalFormatting>
  <conditionalFormatting sqref="K25:BR26">
    <cfRule type="expression" dxfId="84" priority="19">
      <formula>PorcentajeCompletado</formula>
    </cfRule>
    <cfRule type="expression" dxfId="83" priority="20">
      <formula>PercentCompleteBeyond</formula>
    </cfRule>
    <cfRule type="expression" dxfId="82" priority="21">
      <formula>Real</formula>
    </cfRule>
    <cfRule type="expression" dxfId="81" priority="22">
      <formula>ActualBeyond</formula>
    </cfRule>
    <cfRule type="expression" dxfId="80" priority="23">
      <formula>Plan</formula>
    </cfRule>
    <cfRule type="expression" dxfId="79" priority="24">
      <formula>K$7=period_selected</formula>
    </cfRule>
    <cfRule type="expression" dxfId="78" priority="25">
      <formula>MOD(COLUMN(),2)</formula>
    </cfRule>
    <cfRule type="expression" dxfId="77" priority="26">
      <formula>MOD(COLUMN(),2)=0</formula>
    </cfRule>
  </conditionalFormatting>
  <conditionalFormatting sqref="K27:BR27">
    <cfRule type="expression" dxfId="76" priority="11">
      <formula>PorcentajeCompletado</formula>
    </cfRule>
    <cfRule type="expression" dxfId="75" priority="12">
      <formula>PercentCompleteBeyond</formula>
    </cfRule>
    <cfRule type="expression" dxfId="74" priority="13">
      <formula>Real</formula>
    </cfRule>
    <cfRule type="expression" dxfId="73" priority="14">
      <formula>ActualBeyond</formula>
    </cfRule>
    <cfRule type="expression" dxfId="72" priority="15">
      <formula>Plan</formula>
    </cfRule>
    <cfRule type="expression" dxfId="71" priority="16">
      <formula>K$7=period_selected</formula>
    </cfRule>
    <cfRule type="expression" dxfId="70" priority="17">
      <formula>MOD(COLUMN(),2)</formula>
    </cfRule>
    <cfRule type="expression" dxfId="69" priority="18">
      <formula>MOD(COLUMN(),2)=0</formula>
    </cfRule>
  </conditionalFormatting>
  <conditionalFormatting sqref="K29:BR30">
    <cfRule type="expression" dxfId="68" priority="3">
      <formula>PorcentajeCompletado</formula>
    </cfRule>
    <cfRule type="expression" dxfId="67" priority="4">
      <formula>PercentCompleteBeyond</formula>
    </cfRule>
    <cfRule type="expression" dxfId="66" priority="5">
      <formula>Real</formula>
    </cfRule>
    <cfRule type="expression" dxfId="65" priority="6">
      <formula>ActualBeyond</formula>
    </cfRule>
    <cfRule type="expression" dxfId="64" priority="7">
      <formula>Plan</formula>
    </cfRule>
    <cfRule type="expression" dxfId="63" priority="8">
      <formula>K$7=period_selected</formula>
    </cfRule>
    <cfRule type="expression" dxfId="62" priority="9">
      <formula>MOD(COLUMN(),2)</formula>
    </cfRule>
    <cfRule type="expression" dxfId="61" priority="10">
      <formula>MOD(COLUMN(),2)=0</formula>
    </cfRule>
  </conditionalFormatting>
  <conditionalFormatting sqref="K28:BR28">
    <cfRule type="expression" dxfId="60" priority="2">
      <formula>K$7=period_selected</formula>
    </cfRule>
  </conditionalFormatting>
  <dataValidations count="16">
    <dataValidation allowBlank="1" showInputMessage="1" showErrorMessage="1" prompt="Seleccione un periodo para resaltarlo en la celda H2. En las celdas J2 hasta AI2 hay una leyenda del gráfico" sqref="C2" xr:uid="{00000000-0002-0000-0100-000000000000}"/>
    <dataValidation allowBlank="1" showInputMessage="1" showErrorMessage="1" prompt="Título del proyecto. Escriba un nuevo título en esta celda. Resalte un periodo en la celda H2. La leyenda del gráfico se encuentra en las celdas J2 hasta AI2" sqref="C1:C2" xr:uid="{00000000-0002-0000-0100-000001000000}"/>
    <dataValidation allowBlank="1" showInputMessage="1" showErrorMessage="1" prompt="Escriba el porcentaje de proyecto completado en la columna G, a partir de la celda G5." sqref="H13:J13 H4:J8 H18:J18 H22:J22 H28:J28" xr:uid="{00000000-0002-0000-0100-000002000000}"/>
    <dataValidation allowBlank="1" showInputMessage="1" showErrorMessage="1" prompt="Escriba el periodo de duración real del plan en la columna F, a partir de la celda F5." sqref="G4:G8 G13 G18 G22 G28" xr:uid="{00000000-0002-0000-0100-000003000000}"/>
    <dataValidation allowBlank="1" showInputMessage="1" showErrorMessage="1" prompt="Escriba el periodo de inicio real del plan en la columna E, a partir de la celda E5." sqref="F18 F13 F4 F6:F8 F22 F28" xr:uid="{00000000-0002-0000-0100-000004000000}"/>
    <dataValidation allowBlank="1" showInputMessage="1" showErrorMessage="1" prompt="Escriba el periodo de duración del plan en la columna D, a partir de la celda D5." sqref="E18 E13 E4 E6:E8 E22 E28" xr:uid="{00000000-0002-0000-0100-000005000000}"/>
    <dataValidation allowBlank="1" showInputMessage="1" showErrorMessage="1" prompt="Escriba el periodo de inicio del plan en la columna C, a partir de la celda C5." sqref="D4:D8 D13 D18 D22 D28" xr:uid="{00000000-0002-0000-0100-000006000000}"/>
    <dataValidation allowBlank="1" showInputMessage="1" showErrorMessage="1" prompt="Escriba la actividad en la columna B, a partir de la celda B5._x000a_" sqref="C13 C18 D5 C4 C6:C8 C22 C28" xr:uid="{00000000-0002-0000-0100-000007000000}"/>
    <dataValidation allowBlank="1" showInputMessage="1" showErrorMessage="1" prompt="Los periodos se representan del 1 al 60, desde la celda H4 a la celda BO4 " sqref="K4:K6 N6 Q6 T6 W6 Z6 AC6 AF6 AI6" xr:uid="{00000000-0002-0000-0100-000008000000}"/>
    <dataValidation allowBlank="1" showInputMessage="1" showErrorMessage="1" prompt="Esta celda de la leyenda indica el porcentaje del proyecto completado fuera del plan" sqref="AM3" xr:uid="{00000000-0002-0000-0100-000009000000}"/>
    <dataValidation allowBlank="1" showInputMessage="1" showErrorMessage="1" prompt="Esta celda de la leyenda indica la duración real fuera del plan" sqref="AE3" xr:uid="{00000000-0002-0000-0100-00000A000000}"/>
    <dataValidation allowBlank="1" showInputMessage="1" showErrorMessage="1" prompt="Esta celda de la leyenda indica el porcentaje del proyecto completado" sqref="Y3" xr:uid="{00000000-0002-0000-0100-00000B000000}"/>
    <dataValidation allowBlank="1" showInputMessage="1" showErrorMessage="1" prompt="Esta celda de la leyenda indica la duración real" sqref="T3" xr:uid="{00000000-0002-0000-0100-00000C000000}"/>
    <dataValidation allowBlank="1" showInputMessage="1" showErrorMessage="1" prompt="Esta celda de la leyenda indica la duración del plan" sqref="M3" xr:uid="{00000000-0002-0000-0100-00000D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3" xr:uid="{00000000-0002-0000-01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2" xr:uid="{00000000-0002-0000-01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5" fitToHeight="0" orientation="landscape"/>
  <headerFooter differentFirst="1">
    <oddFooter>Page &amp;P of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9"/>
  <sheetViews>
    <sheetView workbookViewId="0">
      <selection activeCell="G17" sqref="G17"/>
    </sheetView>
  </sheetViews>
  <sheetFormatPr baseColWidth="10" defaultRowHeight="15" x14ac:dyDescent="0.25"/>
  <cols>
    <col min="3" max="3" width="35.875" customWidth="1"/>
    <col min="4" max="4" width="77.125" customWidth="1"/>
  </cols>
  <sheetData>
    <row r="4" spans="2:4" ht="15.75" thickBot="1" x14ac:dyDescent="0.3"/>
    <row r="5" spans="2:4" ht="16.5" thickBot="1" x14ac:dyDescent="0.3">
      <c r="B5" s="96" t="s">
        <v>98</v>
      </c>
      <c r="C5" s="97" t="s">
        <v>99</v>
      </c>
      <c r="D5" s="97" t="s">
        <v>100</v>
      </c>
    </row>
    <row r="6" spans="2:4" ht="16.5" thickBot="1" x14ac:dyDescent="0.3">
      <c r="B6" s="98">
        <v>2</v>
      </c>
      <c r="C6" s="99" t="s">
        <v>101</v>
      </c>
      <c r="D6" s="100" t="s">
        <v>102</v>
      </c>
    </row>
    <row r="7" spans="2:4" ht="16.5" thickBot="1" x14ac:dyDescent="0.3">
      <c r="B7" s="98">
        <v>3</v>
      </c>
      <c r="C7" s="99" t="s">
        <v>103</v>
      </c>
      <c r="D7" s="100" t="s">
        <v>104</v>
      </c>
    </row>
    <row r="8" spans="2:4" ht="15.75" x14ac:dyDescent="0.25">
      <c r="B8" s="132">
        <v>4</v>
      </c>
      <c r="C8" s="101" t="s">
        <v>76</v>
      </c>
      <c r="D8" s="135" t="s">
        <v>107</v>
      </c>
    </row>
    <row r="9" spans="2:4" ht="15.75" x14ac:dyDescent="0.25">
      <c r="B9" s="133"/>
      <c r="C9" s="101" t="s">
        <v>105</v>
      </c>
      <c r="D9" s="136"/>
    </row>
    <row r="10" spans="2:4" ht="16.5" thickBot="1" x14ac:dyDescent="0.3">
      <c r="B10" s="134"/>
      <c r="C10" s="99" t="s">
        <v>106</v>
      </c>
      <c r="D10" s="137"/>
    </row>
    <row r="11" spans="2:4" ht="15.75" x14ac:dyDescent="0.25">
      <c r="B11" s="132">
        <v>5</v>
      </c>
      <c r="C11" s="101" t="s">
        <v>108</v>
      </c>
      <c r="D11" s="102" t="s">
        <v>111</v>
      </c>
    </row>
    <row r="12" spans="2:4" ht="15.75" x14ac:dyDescent="0.25">
      <c r="B12" s="133"/>
      <c r="C12" s="101" t="s">
        <v>109</v>
      </c>
      <c r="D12" s="102" t="s">
        <v>112</v>
      </c>
    </row>
    <row r="13" spans="2:4" ht="16.5" thickBot="1" x14ac:dyDescent="0.3">
      <c r="B13" s="134"/>
      <c r="C13" s="99" t="s">
        <v>110</v>
      </c>
      <c r="D13" s="103"/>
    </row>
    <row r="14" spans="2:4" ht="31.5" x14ac:dyDescent="0.25">
      <c r="B14" s="132">
        <v>6</v>
      </c>
      <c r="C14" s="101" t="s">
        <v>113</v>
      </c>
      <c r="D14" s="102" t="s">
        <v>115</v>
      </c>
    </row>
    <row r="15" spans="2:4" ht="31.5" x14ac:dyDescent="0.25">
      <c r="B15" s="133"/>
      <c r="C15" s="101" t="s">
        <v>114</v>
      </c>
      <c r="D15" s="102" t="s">
        <v>116</v>
      </c>
    </row>
    <row r="16" spans="2:4" ht="16.5" thickBot="1" x14ac:dyDescent="0.3">
      <c r="B16" s="134"/>
      <c r="C16" s="104"/>
      <c r="D16" s="103"/>
    </row>
    <row r="17" spans="2:4" ht="15.75" x14ac:dyDescent="0.25">
      <c r="B17" s="132">
        <v>7</v>
      </c>
      <c r="C17" s="101" t="s">
        <v>117</v>
      </c>
      <c r="D17" s="135" t="s">
        <v>119</v>
      </c>
    </row>
    <row r="18" spans="2:4" ht="16.5" thickBot="1" x14ac:dyDescent="0.3">
      <c r="B18" s="134"/>
      <c r="C18" s="99" t="s">
        <v>118</v>
      </c>
      <c r="D18" s="137"/>
    </row>
    <row r="19" spans="2:4" ht="47.25" x14ac:dyDescent="0.25">
      <c r="B19" s="132">
        <v>8</v>
      </c>
      <c r="C19" s="101" t="s">
        <v>120</v>
      </c>
      <c r="D19" s="135" t="s">
        <v>121</v>
      </c>
    </row>
    <row r="20" spans="2:4" ht="16.5" thickBot="1" x14ac:dyDescent="0.3">
      <c r="B20" s="134"/>
      <c r="C20" s="99" t="s">
        <v>110</v>
      </c>
      <c r="D20" s="137"/>
    </row>
    <row r="21" spans="2:4" ht="16.5" thickBot="1" x14ac:dyDescent="0.3">
      <c r="B21" s="98">
        <v>9</v>
      </c>
      <c r="C21" s="99" t="s">
        <v>122</v>
      </c>
      <c r="D21" s="100" t="s">
        <v>123</v>
      </c>
    </row>
    <row r="22" spans="2:4" ht="31.5" x14ac:dyDescent="0.25">
      <c r="B22" s="132">
        <v>10</v>
      </c>
      <c r="C22" s="101" t="s">
        <v>124</v>
      </c>
      <c r="D22" s="102" t="s">
        <v>126</v>
      </c>
    </row>
    <row r="23" spans="2:4" ht="16.5" thickBot="1" x14ac:dyDescent="0.3">
      <c r="B23" s="134"/>
      <c r="C23" s="99" t="s">
        <v>125</v>
      </c>
      <c r="D23" s="100" t="s">
        <v>127</v>
      </c>
    </row>
    <row r="24" spans="2:4" ht="15.75" x14ac:dyDescent="0.25">
      <c r="B24" s="132">
        <v>11</v>
      </c>
      <c r="C24" s="101" t="s">
        <v>128</v>
      </c>
      <c r="D24" s="132"/>
    </row>
    <row r="25" spans="2:4" ht="15.75" x14ac:dyDescent="0.25">
      <c r="B25" s="133"/>
      <c r="C25" s="101" t="s">
        <v>129</v>
      </c>
      <c r="D25" s="133"/>
    </row>
    <row r="26" spans="2:4" ht="15.75" x14ac:dyDescent="0.25">
      <c r="B26" s="133"/>
      <c r="C26" s="101" t="s">
        <v>130</v>
      </c>
      <c r="D26" s="133"/>
    </row>
    <row r="27" spans="2:4" ht="15.75" x14ac:dyDescent="0.25">
      <c r="B27" s="133"/>
      <c r="C27" s="101"/>
      <c r="D27" s="133"/>
    </row>
    <row r="28" spans="2:4" ht="15.75" x14ac:dyDescent="0.25">
      <c r="B28" s="133"/>
      <c r="C28" s="101" t="s">
        <v>131</v>
      </c>
      <c r="D28" s="133"/>
    </row>
    <row r="29" spans="2:4" ht="16.5" thickBot="1" x14ac:dyDescent="0.3">
      <c r="B29" s="134"/>
      <c r="C29" s="99" t="s">
        <v>132</v>
      </c>
      <c r="D29" s="134"/>
    </row>
  </sheetData>
  <mergeCells count="11">
    <mergeCell ref="B19:B20"/>
    <mergeCell ref="D19:D20"/>
    <mergeCell ref="B22:B23"/>
    <mergeCell ref="B24:B29"/>
    <mergeCell ref="D24:D29"/>
    <mergeCell ref="B8:B10"/>
    <mergeCell ref="D8:D10"/>
    <mergeCell ref="B11:B13"/>
    <mergeCell ref="B14:B16"/>
    <mergeCell ref="B17:B18"/>
    <mergeCell ref="D17:D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29"/>
  <sheetViews>
    <sheetView showGridLines="0" workbookViewId="0">
      <selection activeCell="H13" sqref="H13"/>
    </sheetView>
  </sheetViews>
  <sheetFormatPr baseColWidth="10" defaultRowHeight="15" x14ac:dyDescent="0.25"/>
  <cols>
    <col min="3" max="3" width="20.125" bestFit="1" customWidth="1"/>
    <col min="4" max="4" width="48" customWidth="1"/>
  </cols>
  <sheetData>
    <row r="3" spans="2:4" ht="23.25" x14ac:dyDescent="0.25">
      <c r="C3" s="91" t="s">
        <v>96</v>
      </c>
    </row>
    <row r="4" spans="2:4" s="92" customFormat="1" x14ac:dyDescent="0.25">
      <c r="C4" s="93" t="s">
        <v>94</v>
      </c>
      <c r="D4" s="93" t="s">
        <v>97</v>
      </c>
    </row>
    <row r="5" spans="2:4" x14ac:dyDescent="0.25">
      <c r="B5" s="95">
        <v>1</v>
      </c>
      <c r="C5" s="94"/>
      <c r="D5" s="94" t="s">
        <v>95</v>
      </c>
    </row>
    <row r="6" spans="2:4" x14ac:dyDescent="0.25">
      <c r="B6" s="95">
        <v>2</v>
      </c>
      <c r="C6" s="94"/>
      <c r="D6" s="94"/>
    </row>
    <row r="7" spans="2:4" x14ac:dyDescent="0.25">
      <c r="B7" s="95">
        <v>3</v>
      </c>
      <c r="C7" s="94"/>
      <c r="D7" s="94"/>
    </row>
    <row r="8" spans="2:4" x14ac:dyDescent="0.25">
      <c r="B8" s="95">
        <v>4</v>
      </c>
      <c r="C8" s="94"/>
      <c r="D8" s="94"/>
    </row>
    <row r="9" spans="2:4" x14ac:dyDescent="0.25">
      <c r="B9" s="95">
        <v>5</v>
      </c>
      <c r="C9" s="94"/>
      <c r="D9" s="94"/>
    </row>
    <row r="10" spans="2:4" x14ac:dyDescent="0.25">
      <c r="B10" s="95">
        <v>6</v>
      </c>
      <c r="C10" s="94"/>
      <c r="D10" s="94"/>
    </row>
    <row r="11" spans="2:4" x14ac:dyDescent="0.25">
      <c r="B11" s="95">
        <v>7</v>
      </c>
      <c r="C11" s="94"/>
      <c r="D11" s="94"/>
    </row>
    <row r="12" spans="2:4" x14ac:dyDescent="0.25">
      <c r="B12" s="95">
        <v>8</v>
      </c>
      <c r="C12" s="94"/>
      <c r="D12" s="94"/>
    </row>
    <row r="13" spans="2:4" x14ac:dyDescent="0.25">
      <c r="B13" s="95">
        <v>9</v>
      </c>
      <c r="C13" s="94"/>
      <c r="D13" s="94"/>
    </row>
    <row r="14" spans="2:4" x14ac:dyDescent="0.25">
      <c r="B14" s="95">
        <v>10</v>
      </c>
      <c r="C14" s="94"/>
      <c r="D14" s="94"/>
    </row>
    <row r="15" spans="2:4" x14ac:dyDescent="0.25">
      <c r="B15" s="95">
        <v>11</v>
      </c>
      <c r="C15" s="94"/>
      <c r="D15" s="94"/>
    </row>
    <row r="16" spans="2:4" x14ac:dyDescent="0.25">
      <c r="B16" s="95">
        <v>12</v>
      </c>
      <c r="C16" s="94"/>
      <c r="D16" s="94"/>
    </row>
    <row r="17" spans="2:4" x14ac:dyDescent="0.25">
      <c r="B17" s="95">
        <v>13</v>
      </c>
      <c r="C17" s="94"/>
      <c r="D17" s="94"/>
    </row>
    <row r="18" spans="2:4" x14ac:dyDescent="0.25">
      <c r="B18" s="95">
        <v>14</v>
      </c>
      <c r="C18" s="94"/>
      <c r="D18" s="94"/>
    </row>
    <row r="19" spans="2:4" x14ac:dyDescent="0.25">
      <c r="B19" s="95">
        <v>15</v>
      </c>
      <c r="C19" s="94"/>
      <c r="D19" s="94"/>
    </row>
    <row r="20" spans="2:4" x14ac:dyDescent="0.25">
      <c r="B20" s="95">
        <v>16</v>
      </c>
      <c r="C20" s="94"/>
      <c r="D20" s="94"/>
    </row>
    <row r="21" spans="2:4" x14ac:dyDescent="0.25">
      <c r="B21" s="95">
        <v>17</v>
      </c>
      <c r="C21" s="94"/>
      <c r="D21" s="94"/>
    </row>
    <row r="22" spans="2:4" x14ac:dyDescent="0.25">
      <c r="B22" s="95">
        <v>18</v>
      </c>
      <c r="C22" s="94"/>
      <c r="D22" s="94"/>
    </row>
    <row r="23" spans="2:4" x14ac:dyDescent="0.25">
      <c r="B23" s="95">
        <v>19</v>
      </c>
      <c r="C23" s="94"/>
      <c r="D23" s="94"/>
    </row>
    <row r="24" spans="2:4" x14ac:dyDescent="0.25">
      <c r="B24" s="95">
        <v>20</v>
      </c>
      <c r="C24" s="94"/>
      <c r="D24" s="94"/>
    </row>
    <row r="25" spans="2:4" x14ac:dyDescent="0.25">
      <c r="B25" s="95">
        <v>21</v>
      </c>
      <c r="C25" s="94"/>
      <c r="D25" s="94"/>
    </row>
    <row r="26" spans="2:4" x14ac:dyDescent="0.25">
      <c r="B26" s="95">
        <v>22</v>
      </c>
      <c r="C26" s="94"/>
      <c r="D26" s="94"/>
    </row>
    <row r="27" spans="2:4" x14ac:dyDescent="0.25">
      <c r="B27" s="95">
        <v>23</v>
      </c>
      <c r="C27" s="94"/>
      <c r="D27" s="94"/>
    </row>
    <row r="28" spans="2:4" x14ac:dyDescent="0.25">
      <c r="B28" s="95">
        <v>24</v>
      </c>
      <c r="C28" s="94"/>
      <c r="D28" s="94"/>
    </row>
    <row r="29" spans="2:4" x14ac:dyDescent="0.25">
      <c r="B29" s="95">
        <v>25</v>
      </c>
      <c r="C29" s="94"/>
      <c r="D29" s="9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"/>
  <sheetViews>
    <sheetView showGridLines="0" workbookViewId="0">
      <selection activeCell="A6" sqref="A6"/>
    </sheetView>
  </sheetViews>
  <sheetFormatPr baseColWidth="10" defaultRowHeight="15" x14ac:dyDescent="0.25"/>
  <cols>
    <col min="1" max="1" width="19.375" customWidth="1"/>
    <col min="2" max="2" width="5.375" customWidth="1"/>
    <col min="3" max="3" width="37" bestFit="1" customWidth="1"/>
    <col min="4" max="4" width="16.5" bestFit="1" customWidth="1"/>
    <col min="5" max="5" width="40.375" bestFit="1" customWidth="1"/>
    <col min="6" max="6" width="25" bestFit="1" customWidth="1"/>
    <col min="7" max="7" width="35.125" bestFit="1" customWidth="1"/>
    <col min="8" max="9" width="16.875" bestFit="1" customWidth="1"/>
    <col min="10" max="10" width="28" bestFit="1" customWidth="1"/>
    <col min="11" max="11" width="27.875" bestFit="1" customWidth="1"/>
    <col min="12" max="12" width="29.375" bestFit="1" customWidth="1"/>
    <col min="13" max="13" width="14" bestFit="1" customWidth="1"/>
    <col min="14" max="14" width="17.125" bestFit="1" customWidth="1"/>
    <col min="15" max="15" width="14" bestFit="1" customWidth="1"/>
    <col min="16" max="16" width="20.875" bestFit="1" customWidth="1"/>
    <col min="17" max="17" width="13.625" bestFit="1" customWidth="1"/>
    <col min="18" max="18" width="36.625" bestFit="1" customWidth="1"/>
    <col min="19" max="19" width="61.375" bestFit="1" customWidth="1"/>
    <col min="20" max="20" width="42.875" bestFit="1" customWidth="1"/>
    <col min="21" max="21" width="34.5" customWidth="1"/>
    <col min="22" max="22" width="49.625" bestFit="1" customWidth="1"/>
    <col min="23" max="23" width="65.5" bestFit="1" customWidth="1"/>
    <col min="24" max="24" width="15.625" customWidth="1"/>
    <col min="25" max="25" width="12" customWidth="1"/>
    <col min="26" max="26" width="55.125" bestFit="1" customWidth="1"/>
    <col min="27" max="27" width="49.625" bestFit="1" customWidth="1"/>
    <col min="28" max="28" width="58.375" bestFit="1" customWidth="1"/>
    <col min="29" max="29" width="54.125" bestFit="1" customWidth="1"/>
    <col min="30" max="30" width="33.875" customWidth="1"/>
    <col min="31" max="31" width="44" customWidth="1"/>
    <col min="32" max="32" width="51.5" customWidth="1"/>
    <col min="33" max="33" width="50" customWidth="1"/>
    <col min="34" max="34" width="39.125" bestFit="1" customWidth="1"/>
    <col min="35" max="35" width="41.625" customWidth="1"/>
    <col min="36" max="36" width="39.125" customWidth="1"/>
    <col min="37" max="37" width="13.5" customWidth="1"/>
    <col min="38" max="38" width="51" bestFit="1" customWidth="1"/>
    <col min="39" max="39" width="33.625" customWidth="1"/>
    <col min="40" max="40" width="48.875" bestFit="1" customWidth="1"/>
    <col min="41" max="41" width="37.5" bestFit="1" customWidth="1"/>
    <col min="42" max="42" width="58" bestFit="1" customWidth="1"/>
    <col min="43" max="43" width="32.625" customWidth="1"/>
    <col min="44" max="45" width="11.625" customWidth="1"/>
    <col min="46" max="46" width="37" bestFit="1" customWidth="1"/>
    <col min="47" max="47" width="16.5" bestFit="1" customWidth="1"/>
    <col min="48" max="48" width="40.375" bestFit="1" customWidth="1"/>
    <col min="49" max="49" width="25" bestFit="1" customWidth="1"/>
    <col min="50" max="50" width="35.125" bestFit="1" customWidth="1"/>
    <col min="51" max="52" width="16.875" bestFit="1" customWidth="1"/>
    <col min="53" max="53" width="28" bestFit="1" customWidth="1"/>
    <col min="54" max="54" width="27.875" bestFit="1" customWidth="1"/>
    <col min="55" max="55" width="29.375" bestFit="1" customWidth="1"/>
    <col min="56" max="56" width="14" bestFit="1" customWidth="1"/>
    <col min="57" max="57" width="17.125" bestFit="1" customWidth="1"/>
    <col min="58" max="58" width="14" bestFit="1" customWidth="1"/>
    <col min="59" max="59" width="20.875" bestFit="1" customWidth="1"/>
    <col min="60" max="60" width="13.625" bestFit="1" customWidth="1"/>
    <col min="61" max="61" width="36.625" bestFit="1" customWidth="1"/>
    <col min="62" max="62" width="61.375" bestFit="1" customWidth="1"/>
    <col min="63" max="63" width="40.125" bestFit="1" customWidth="1"/>
    <col min="64" max="64" width="53.5" bestFit="1" customWidth="1"/>
    <col min="65" max="65" width="42.875" bestFit="1" customWidth="1"/>
    <col min="66" max="66" width="34.5" bestFit="1" customWidth="1"/>
    <col min="67" max="67" width="49.625" bestFit="1" customWidth="1"/>
    <col min="68" max="68" width="65.5" bestFit="1" customWidth="1"/>
    <col min="69" max="69" width="15.625" bestFit="1" customWidth="1"/>
    <col min="70" max="70" width="12" bestFit="1" customWidth="1"/>
    <col min="71" max="71" width="33.125" bestFit="1" customWidth="1"/>
    <col min="72" max="72" width="49.125" bestFit="1" customWidth="1"/>
    <col min="73" max="73" width="55.125" bestFit="1" customWidth="1"/>
    <col min="74" max="74" width="49.625" bestFit="1" customWidth="1"/>
    <col min="75" max="75" width="58.375" bestFit="1" customWidth="1"/>
    <col min="76" max="76" width="54.125" bestFit="1" customWidth="1"/>
    <col min="77" max="77" width="33.875" bestFit="1" customWidth="1"/>
    <col min="78" max="78" width="44" bestFit="1" customWidth="1"/>
    <col min="79" max="79" width="51.5" bestFit="1" customWidth="1"/>
    <col min="80" max="80" width="50" bestFit="1" customWidth="1"/>
    <col min="81" max="81" width="39.125" bestFit="1" customWidth="1"/>
    <col min="82" max="82" width="41.625" bestFit="1" customWidth="1"/>
    <col min="83" max="83" width="39.125" bestFit="1" customWidth="1"/>
    <col min="84" max="84" width="13.5" bestFit="1" customWidth="1"/>
    <col min="85" max="85" width="51" bestFit="1" customWidth="1"/>
    <col min="86" max="86" width="33.625" bestFit="1" customWidth="1"/>
    <col min="87" max="87" width="7.125" bestFit="1" customWidth="1"/>
    <col min="88" max="88" width="17.5" bestFit="1" customWidth="1"/>
    <col min="89" max="89" width="19.125" bestFit="1" customWidth="1"/>
  </cols>
  <sheetData>
    <row r="3" spans="1:2" x14ac:dyDescent="0.25">
      <c r="A3" s="111" t="s">
        <v>176</v>
      </c>
    </row>
    <row r="4" spans="1:2" x14ac:dyDescent="0.25">
      <c r="A4" s="111" t="s">
        <v>170</v>
      </c>
      <c r="B4" t="s">
        <v>175</v>
      </c>
    </row>
    <row r="5" spans="1:2" x14ac:dyDescent="0.25">
      <c r="A5" s="113" t="s">
        <v>183</v>
      </c>
      <c r="B5" s="112">
        <v>6</v>
      </c>
    </row>
    <row r="6" spans="1:2" x14ac:dyDescent="0.25">
      <c r="A6" s="113" t="s">
        <v>182</v>
      </c>
      <c r="B6" s="112">
        <v>19</v>
      </c>
    </row>
    <row r="7" spans="1:2" x14ac:dyDescent="0.25">
      <c r="A7" s="113" t="s">
        <v>181</v>
      </c>
      <c r="B7" s="112">
        <v>17</v>
      </c>
    </row>
    <row r="8" spans="1:2" x14ac:dyDescent="0.25">
      <c r="A8" s="113" t="s">
        <v>184</v>
      </c>
      <c r="B8" s="112">
        <v>42</v>
      </c>
    </row>
  </sheetData>
  <sortState ref="A3:B8">
    <sortCondition ref="A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6"/>
  <sheetViews>
    <sheetView showGridLines="0" zoomScale="125" zoomScaleNormal="125" zoomScalePageLayoutView="125" workbookViewId="0">
      <selection activeCell="E5" sqref="E5"/>
    </sheetView>
  </sheetViews>
  <sheetFormatPr baseColWidth="10" defaultRowHeight="15" x14ac:dyDescent="0.25"/>
  <cols>
    <col min="3" max="3" width="9.625" customWidth="1"/>
    <col min="4" max="4" width="71.625" customWidth="1"/>
    <col min="5" max="5" width="14.125" customWidth="1"/>
  </cols>
  <sheetData>
    <row r="3" spans="2:5" ht="23.25" x14ac:dyDescent="0.25">
      <c r="C3" s="91"/>
      <c r="E3" s="91"/>
    </row>
    <row r="4" spans="2:5" s="92" customFormat="1" x14ac:dyDescent="0.25">
      <c r="C4" s="108" t="s">
        <v>169</v>
      </c>
      <c r="D4" s="109" t="s">
        <v>170</v>
      </c>
      <c r="E4" s="110" t="s">
        <v>174</v>
      </c>
    </row>
    <row r="5" spans="2:5" x14ac:dyDescent="0.25">
      <c r="B5" s="95"/>
      <c r="C5" s="106">
        <v>1</v>
      </c>
      <c r="D5" s="105" t="s">
        <v>139</v>
      </c>
      <c r="E5" s="107" t="s">
        <v>181</v>
      </c>
    </row>
    <row r="6" spans="2:5" x14ac:dyDescent="0.25">
      <c r="B6" s="95"/>
      <c r="C6" s="106">
        <v>2</v>
      </c>
      <c r="D6" s="105" t="s">
        <v>163</v>
      </c>
      <c r="E6" s="107" t="s">
        <v>181</v>
      </c>
    </row>
    <row r="7" spans="2:5" x14ac:dyDescent="0.25">
      <c r="B7" s="95"/>
      <c r="C7" s="106">
        <v>3</v>
      </c>
      <c r="D7" s="105" t="s">
        <v>164</v>
      </c>
      <c r="E7" s="107" t="s">
        <v>181</v>
      </c>
    </row>
    <row r="8" spans="2:5" x14ac:dyDescent="0.25">
      <c r="B8" s="95"/>
      <c r="C8" s="106">
        <v>4</v>
      </c>
      <c r="D8" s="105" t="s">
        <v>135</v>
      </c>
      <c r="E8" s="107" t="s">
        <v>182</v>
      </c>
    </row>
    <row r="9" spans="2:5" x14ac:dyDescent="0.25">
      <c r="B9" s="95"/>
      <c r="C9" s="106">
        <v>5</v>
      </c>
      <c r="D9" s="105" t="s">
        <v>158</v>
      </c>
      <c r="E9" s="107" t="s">
        <v>181</v>
      </c>
    </row>
    <row r="10" spans="2:5" x14ac:dyDescent="0.25">
      <c r="B10" s="95"/>
      <c r="C10" s="106">
        <v>6</v>
      </c>
      <c r="D10" s="105" t="s">
        <v>136</v>
      </c>
      <c r="E10" s="107" t="s">
        <v>182</v>
      </c>
    </row>
    <row r="11" spans="2:5" x14ac:dyDescent="0.25">
      <c r="B11" s="95"/>
      <c r="C11" s="106">
        <v>7</v>
      </c>
      <c r="D11" s="105" t="s">
        <v>159</v>
      </c>
      <c r="E11" s="107" t="s">
        <v>182</v>
      </c>
    </row>
    <row r="12" spans="2:5" x14ac:dyDescent="0.25">
      <c r="B12" s="95"/>
      <c r="C12" s="106">
        <v>8</v>
      </c>
      <c r="D12" s="105" t="s">
        <v>160</v>
      </c>
      <c r="E12" s="107" t="s">
        <v>182</v>
      </c>
    </row>
    <row r="13" spans="2:5" x14ac:dyDescent="0.25">
      <c r="B13" s="95"/>
      <c r="C13" s="106">
        <v>9</v>
      </c>
      <c r="D13" s="105" t="s">
        <v>172</v>
      </c>
      <c r="E13" s="107" t="s">
        <v>182</v>
      </c>
    </row>
    <row r="14" spans="2:5" x14ac:dyDescent="0.25">
      <c r="B14" s="95"/>
      <c r="C14" s="106">
        <v>10</v>
      </c>
      <c r="D14" s="105" t="s">
        <v>171</v>
      </c>
      <c r="E14" s="107" t="s">
        <v>182</v>
      </c>
    </row>
    <row r="15" spans="2:5" x14ac:dyDescent="0.25">
      <c r="B15" s="95"/>
      <c r="C15" s="106">
        <v>11</v>
      </c>
      <c r="D15" s="105" t="s">
        <v>166</v>
      </c>
      <c r="E15" s="107" t="s">
        <v>181</v>
      </c>
    </row>
    <row r="16" spans="2:5" x14ac:dyDescent="0.25">
      <c r="B16" s="95"/>
      <c r="C16" s="106">
        <v>12</v>
      </c>
      <c r="D16" s="105" t="s">
        <v>144</v>
      </c>
      <c r="E16" s="107" t="s">
        <v>181</v>
      </c>
    </row>
    <row r="17" spans="2:5" x14ac:dyDescent="0.25">
      <c r="B17" s="95"/>
      <c r="C17" s="106">
        <v>13</v>
      </c>
      <c r="D17" s="105" t="s">
        <v>142</v>
      </c>
      <c r="E17" s="107" t="s">
        <v>182</v>
      </c>
    </row>
    <row r="18" spans="2:5" x14ac:dyDescent="0.25">
      <c r="B18" s="95"/>
      <c r="C18" s="106">
        <v>14</v>
      </c>
      <c r="D18" s="105" t="s">
        <v>143</v>
      </c>
      <c r="E18" s="107" t="s">
        <v>181</v>
      </c>
    </row>
    <row r="19" spans="2:5" x14ac:dyDescent="0.25">
      <c r="B19" s="95"/>
      <c r="C19" s="106">
        <v>15</v>
      </c>
      <c r="D19" s="105" t="s">
        <v>134</v>
      </c>
      <c r="E19" s="107" t="s">
        <v>182</v>
      </c>
    </row>
    <row r="20" spans="2:5" x14ac:dyDescent="0.25">
      <c r="B20" s="95"/>
      <c r="C20" s="106">
        <v>16</v>
      </c>
      <c r="D20" s="105" t="s">
        <v>141</v>
      </c>
      <c r="E20" s="107" t="s">
        <v>183</v>
      </c>
    </row>
    <row r="21" spans="2:5" x14ac:dyDescent="0.25">
      <c r="B21" s="95"/>
      <c r="C21" s="106">
        <v>17</v>
      </c>
      <c r="D21" s="105" t="s">
        <v>162</v>
      </c>
      <c r="E21" s="107" t="s">
        <v>182</v>
      </c>
    </row>
    <row r="22" spans="2:5" x14ac:dyDescent="0.25">
      <c r="B22" s="95"/>
      <c r="C22" s="106">
        <v>18</v>
      </c>
      <c r="D22" s="105" t="s">
        <v>148</v>
      </c>
      <c r="E22" s="107" t="s">
        <v>181</v>
      </c>
    </row>
    <row r="23" spans="2:5" x14ac:dyDescent="0.25">
      <c r="B23" s="95"/>
      <c r="C23" s="106">
        <v>19</v>
      </c>
      <c r="D23" s="105" t="s">
        <v>178</v>
      </c>
      <c r="E23" s="107" t="s">
        <v>183</v>
      </c>
    </row>
    <row r="24" spans="2:5" x14ac:dyDescent="0.25">
      <c r="B24" s="95"/>
      <c r="C24" s="106">
        <v>20</v>
      </c>
      <c r="D24" s="105" t="s">
        <v>179</v>
      </c>
      <c r="E24" s="107" t="s">
        <v>183</v>
      </c>
    </row>
    <row r="25" spans="2:5" x14ac:dyDescent="0.25">
      <c r="B25" s="95"/>
      <c r="C25" s="106">
        <v>21</v>
      </c>
      <c r="D25" s="105" t="s">
        <v>137</v>
      </c>
      <c r="E25" s="107" t="s">
        <v>181</v>
      </c>
    </row>
    <row r="26" spans="2:5" x14ac:dyDescent="0.25">
      <c r="B26" s="95"/>
      <c r="C26" s="106">
        <v>22</v>
      </c>
      <c r="D26" s="105" t="s">
        <v>138</v>
      </c>
      <c r="E26" s="107" t="s">
        <v>182</v>
      </c>
    </row>
    <row r="27" spans="2:5" x14ac:dyDescent="0.25">
      <c r="B27" s="95"/>
      <c r="C27" s="106">
        <v>23</v>
      </c>
      <c r="D27" s="105" t="s">
        <v>145</v>
      </c>
      <c r="E27" s="107" t="s">
        <v>181</v>
      </c>
    </row>
    <row r="28" spans="2:5" x14ac:dyDescent="0.25">
      <c r="B28" s="95"/>
      <c r="C28" s="106">
        <v>24</v>
      </c>
      <c r="D28" s="105" t="s">
        <v>140</v>
      </c>
      <c r="E28" s="107" t="s">
        <v>181</v>
      </c>
    </row>
    <row r="29" spans="2:5" x14ac:dyDescent="0.25">
      <c r="B29" s="95"/>
      <c r="C29" s="106">
        <v>25</v>
      </c>
      <c r="D29" s="105" t="s">
        <v>161</v>
      </c>
      <c r="E29" s="107" t="s">
        <v>181</v>
      </c>
    </row>
    <row r="30" spans="2:5" x14ac:dyDescent="0.25">
      <c r="B30" s="95"/>
      <c r="C30" s="106">
        <v>26</v>
      </c>
      <c r="D30" s="105" t="s">
        <v>167</v>
      </c>
      <c r="E30" s="107" t="s">
        <v>182</v>
      </c>
    </row>
    <row r="31" spans="2:5" x14ac:dyDescent="0.25">
      <c r="B31" s="95"/>
      <c r="C31" s="106">
        <v>27</v>
      </c>
      <c r="D31" s="105" t="s">
        <v>180</v>
      </c>
      <c r="E31" s="107" t="s">
        <v>183</v>
      </c>
    </row>
    <row r="32" spans="2:5" x14ac:dyDescent="0.25">
      <c r="B32" s="95"/>
      <c r="C32" s="106">
        <v>28</v>
      </c>
      <c r="D32" s="105" t="s">
        <v>177</v>
      </c>
      <c r="E32" s="107" t="s">
        <v>183</v>
      </c>
    </row>
    <row r="33" spans="2:5" x14ac:dyDescent="0.25">
      <c r="B33" s="95"/>
      <c r="C33" s="106">
        <v>29</v>
      </c>
      <c r="D33" s="105" t="s">
        <v>157</v>
      </c>
      <c r="E33" s="107" t="s">
        <v>182</v>
      </c>
    </row>
    <row r="34" spans="2:5" x14ac:dyDescent="0.25">
      <c r="B34" s="95"/>
      <c r="C34" s="106">
        <v>30</v>
      </c>
      <c r="D34" s="105" t="s">
        <v>155</v>
      </c>
      <c r="E34" s="107" t="s">
        <v>182</v>
      </c>
    </row>
    <row r="35" spans="2:5" x14ac:dyDescent="0.25">
      <c r="B35" s="95"/>
      <c r="C35" s="106">
        <v>31</v>
      </c>
      <c r="D35" s="105" t="s">
        <v>156</v>
      </c>
      <c r="E35" s="107" t="s">
        <v>182</v>
      </c>
    </row>
    <row r="36" spans="2:5" x14ac:dyDescent="0.25">
      <c r="B36" s="95"/>
      <c r="C36" s="106">
        <v>32</v>
      </c>
      <c r="D36" s="105" t="s">
        <v>154</v>
      </c>
      <c r="E36" s="107" t="s">
        <v>182</v>
      </c>
    </row>
    <row r="37" spans="2:5" x14ac:dyDescent="0.25">
      <c r="B37" s="95"/>
      <c r="C37" s="106">
        <v>33</v>
      </c>
      <c r="D37" s="105" t="s">
        <v>168</v>
      </c>
      <c r="E37" s="107" t="s">
        <v>181</v>
      </c>
    </row>
    <row r="38" spans="2:5" x14ac:dyDescent="0.25">
      <c r="B38" s="95"/>
      <c r="C38" s="106">
        <v>34</v>
      </c>
      <c r="D38" s="105" t="s">
        <v>151</v>
      </c>
      <c r="E38" s="107" t="s">
        <v>181</v>
      </c>
    </row>
    <row r="39" spans="2:5" x14ac:dyDescent="0.25">
      <c r="B39" s="95"/>
      <c r="C39" s="106">
        <v>35</v>
      </c>
      <c r="D39" s="105" t="s">
        <v>149</v>
      </c>
      <c r="E39" s="107" t="s">
        <v>181</v>
      </c>
    </row>
    <row r="40" spans="2:5" x14ac:dyDescent="0.25">
      <c r="B40" s="95"/>
      <c r="C40" s="106">
        <v>36</v>
      </c>
      <c r="D40" s="105" t="s">
        <v>146</v>
      </c>
      <c r="E40" s="107" t="s">
        <v>182</v>
      </c>
    </row>
    <row r="41" spans="2:5" x14ac:dyDescent="0.25">
      <c r="B41" s="95"/>
      <c r="C41" s="106">
        <v>37</v>
      </c>
      <c r="D41" s="105" t="s">
        <v>147</v>
      </c>
      <c r="E41" s="107" t="s">
        <v>181</v>
      </c>
    </row>
    <row r="42" spans="2:5" x14ac:dyDescent="0.25">
      <c r="B42" s="95"/>
      <c r="C42" s="106">
        <v>38</v>
      </c>
      <c r="D42" s="105" t="s">
        <v>150</v>
      </c>
      <c r="E42" s="107" t="s">
        <v>182</v>
      </c>
    </row>
    <row r="43" spans="2:5" x14ac:dyDescent="0.25">
      <c r="B43" s="95"/>
      <c r="C43" s="106">
        <v>39</v>
      </c>
      <c r="D43" s="105" t="s">
        <v>165</v>
      </c>
      <c r="E43" s="107" t="s">
        <v>182</v>
      </c>
    </row>
    <row r="44" spans="2:5" x14ac:dyDescent="0.25">
      <c r="B44" s="95"/>
      <c r="C44" s="106">
        <v>40</v>
      </c>
      <c r="D44" s="105" t="s">
        <v>173</v>
      </c>
      <c r="E44" s="107" t="s">
        <v>181</v>
      </c>
    </row>
    <row r="45" spans="2:5" x14ac:dyDescent="0.25">
      <c r="B45" s="95"/>
      <c r="C45" s="106">
        <v>41</v>
      </c>
      <c r="D45" s="105" t="s">
        <v>152</v>
      </c>
      <c r="E45" s="107" t="s">
        <v>182</v>
      </c>
    </row>
    <row r="46" spans="2:5" x14ac:dyDescent="0.25">
      <c r="B46" s="95"/>
      <c r="C46" s="106">
        <v>42</v>
      </c>
      <c r="D46" s="105" t="s">
        <v>153</v>
      </c>
      <c r="E46" s="107" t="s">
        <v>183</v>
      </c>
    </row>
  </sheetData>
  <sortState ref="C5:D46">
    <sortCondition ref="D5"/>
  </sortState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F41"/>
  <sheetViews>
    <sheetView showGridLines="0" workbookViewId="0">
      <selection activeCell="I18" sqref="I17:I18"/>
    </sheetView>
  </sheetViews>
  <sheetFormatPr baseColWidth="10" defaultColWidth="10.875" defaultRowHeight="15" x14ac:dyDescent="0.25"/>
  <cols>
    <col min="1" max="2" width="10.875" style="64"/>
    <col min="3" max="3" width="35.625" style="64" customWidth="1"/>
    <col min="4" max="4" width="12.5" style="69" customWidth="1"/>
    <col min="5" max="6" width="10.875" style="69"/>
    <col min="7" max="16384" width="10.875" style="64"/>
  </cols>
  <sheetData>
    <row r="4" spans="3:6" ht="23.25" x14ac:dyDescent="0.25">
      <c r="C4" s="63" t="s">
        <v>46</v>
      </c>
    </row>
    <row r="5" spans="3:6" x14ac:dyDescent="0.25">
      <c r="C5" s="65" t="s">
        <v>47</v>
      </c>
      <c r="D5" s="70" t="s">
        <v>48</v>
      </c>
      <c r="E5" s="70" t="s">
        <v>49</v>
      </c>
      <c r="F5" s="70" t="s">
        <v>50</v>
      </c>
    </row>
    <row r="6" spans="3:6" x14ac:dyDescent="0.25">
      <c r="C6" s="66"/>
      <c r="D6" s="71"/>
      <c r="E6" s="71"/>
      <c r="F6" s="71"/>
    </row>
    <row r="7" spans="3:6" x14ac:dyDescent="0.25">
      <c r="C7" s="67" t="s">
        <v>51</v>
      </c>
      <c r="D7" s="71"/>
      <c r="E7" s="71"/>
      <c r="F7" s="71"/>
    </row>
    <row r="8" spans="3:6" x14ac:dyDescent="0.25">
      <c r="C8" s="72" t="s">
        <v>61</v>
      </c>
      <c r="D8" s="71"/>
      <c r="E8" s="71" t="s">
        <v>60</v>
      </c>
      <c r="F8" s="71"/>
    </row>
    <row r="9" spans="3:6" x14ac:dyDescent="0.25">
      <c r="C9" s="72" t="s">
        <v>56</v>
      </c>
      <c r="D9" s="71" t="s">
        <v>60</v>
      </c>
      <c r="E9" s="71"/>
      <c r="F9" s="71"/>
    </row>
    <row r="10" spans="3:6" x14ac:dyDescent="0.25">
      <c r="C10" s="72" t="s">
        <v>57</v>
      </c>
      <c r="D10" s="71"/>
      <c r="E10" s="71" t="s">
        <v>60</v>
      </c>
      <c r="F10" s="71"/>
    </row>
    <row r="11" spans="3:6" x14ac:dyDescent="0.25">
      <c r="C11" s="72" t="s">
        <v>58</v>
      </c>
      <c r="D11" s="71"/>
      <c r="E11" s="71"/>
      <c r="F11" s="71" t="s">
        <v>60</v>
      </c>
    </row>
    <row r="12" spans="3:6" x14ac:dyDescent="0.25">
      <c r="C12" s="72" t="s">
        <v>59</v>
      </c>
      <c r="D12" s="71"/>
      <c r="E12" s="71"/>
      <c r="F12" s="71" t="s">
        <v>60</v>
      </c>
    </row>
    <row r="13" spans="3:6" x14ac:dyDescent="0.25">
      <c r="C13" s="68"/>
      <c r="D13" s="71"/>
      <c r="E13" s="71"/>
      <c r="F13" s="71"/>
    </row>
    <row r="14" spans="3:6" x14ac:dyDescent="0.25">
      <c r="C14" s="67" t="s">
        <v>52</v>
      </c>
      <c r="D14" s="71"/>
      <c r="E14" s="71"/>
      <c r="F14" s="71"/>
    </row>
    <row r="15" spans="3:6" x14ac:dyDescent="0.25">
      <c r="C15" s="66" t="s">
        <v>62</v>
      </c>
      <c r="D15" s="71"/>
      <c r="E15" s="71"/>
      <c r="F15" s="71"/>
    </row>
    <row r="16" spans="3:6" x14ac:dyDescent="0.25">
      <c r="C16" s="66" t="s">
        <v>63</v>
      </c>
      <c r="D16" s="71"/>
      <c r="E16" s="71"/>
      <c r="F16" s="71"/>
    </row>
    <row r="17" spans="3:6" x14ac:dyDescent="0.25">
      <c r="C17" s="66" t="s">
        <v>64</v>
      </c>
      <c r="D17" s="71"/>
      <c r="E17" s="71"/>
      <c r="F17" s="71"/>
    </row>
    <row r="18" spans="3:6" x14ac:dyDescent="0.25">
      <c r="C18" s="66" t="s">
        <v>65</v>
      </c>
      <c r="D18" s="71"/>
      <c r="E18" s="71"/>
      <c r="F18" s="71"/>
    </row>
    <row r="19" spans="3:6" x14ac:dyDescent="0.25">
      <c r="C19" s="66" t="s">
        <v>66</v>
      </c>
      <c r="D19" s="71"/>
      <c r="E19" s="71"/>
      <c r="F19" s="71"/>
    </row>
    <row r="20" spans="3:6" x14ac:dyDescent="0.25">
      <c r="C20" s="66" t="s">
        <v>67</v>
      </c>
      <c r="D20" s="71"/>
      <c r="E20" s="71"/>
      <c r="F20" s="71"/>
    </row>
    <row r="21" spans="3:6" x14ac:dyDescent="0.25">
      <c r="C21" s="66" t="s">
        <v>68</v>
      </c>
      <c r="D21" s="71"/>
      <c r="E21" s="71"/>
      <c r="F21" s="71"/>
    </row>
    <row r="22" spans="3:6" x14ac:dyDescent="0.25">
      <c r="C22" s="66" t="s">
        <v>69</v>
      </c>
      <c r="D22" s="71"/>
      <c r="E22" s="71"/>
      <c r="F22" s="71"/>
    </row>
    <row r="23" spans="3:6" x14ac:dyDescent="0.25">
      <c r="C23" s="66"/>
      <c r="D23" s="71"/>
      <c r="E23" s="71"/>
      <c r="F23" s="71"/>
    </row>
    <row r="24" spans="3:6" x14ac:dyDescent="0.25">
      <c r="C24" s="66"/>
      <c r="D24" s="71"/>
      <c r="E24" s="71"/>
      <c r="F24" s="71"/>
    </row>
    <row r="25" spans="3:6" x14ac:dyDescent="0.25">
      <c r="C25" s="66"/>
      <c r="D25" s="71"/>
      <c r="E25" s="71"/>
      <c r="F25" s="71"/>
    </row>
    <row r="26" spans="3:6" x14ac:dyDescent="0.25">
      <c r="C26" s="67" t="s">
        <v>53</v>
      </c>
      <c r="D26" s="71"/>
      <c r="E26" s="71"/>
      <c r="F26" s="71"/>
    </row>
    <row r="27" spans="3:6" x14ac:dyDescent="0.25">
      <c r="C27" s="67"/>
      <c r="D27" s="71"/>
      <c r="E27" s="71"/>
      <c r="F27" s="71"/>
    </row>
    <row r="28" spans="3:6" x14ac:dyDescent="0.25">
      <c r="C28" s="67"/>
      <c r="D28" s="71"/>
      <c r="E28" s="71"/>
      <c r="F28" s="71"/>
    </row>
    <row r="29" spans="3:6" x14ac:dyDescent="0.25">
      <c r="C29" s="67"/>
      <c r="D29" s="71"/>
      <c r="E29" s="71"/>
      <c r="F29" s="71"/>
    </row>
    <row r="30" spans="3:6" x14ac:dyDescent="0.25">
      <c r="C30" s="67"/>
      <c r="D30" s="71"/>
      <c r="E30" s="71"/>
      <c r="F30" s="71"/>
    </row>
    <row r="31" spans="3:6" x14ac:dyDescent="0.25">
      <c r="C31" s="67"/>
      <c r="D31" s="71"/>
      <c r="E31" s="71"/>
      <c r="F31" s="71"/>
    </row>
    <row r="32" spans="3:6" x14ac:dyDescent="0.25">
      <c r="C32" s="67" t="s">
        <v>54</v>
      </c>
      <c r="D32" s="71"/>
      <c r="E32" s="71"/>
      <c r="F32" s="71"/>
    </row>
    <row r="33" spans="3:6" x14ac:dyDescent="0.25">
      <c r="C33" s="67"/>
      <c r="D33" s="71"/>
      <c r="E33" s="71"/>
      <c r="F33" s="71"/>
    </row>
    <row r="34" spans="3:6" x14ac:dyDescent="0.25">
      <c r="C34" s="67"/>
      <c r="D34" s="71"/>
      <c r="E34" s="71"/>
      <c r="F34" s="71"/>
    </row>
    <row r="35" spans="3:6" x14ac:dyDescent="0.25">
      <c r="C35" s="67"/>
      <c r="D35" s="71"/>
      <c r="E35" s="71"/>
      <c r="F35" s="71"/>
    </row>
    <row r="36" spans="3:6" x14ac:dyDescent="0.25">
      <c r="C36" s="67"/>
      <c r="D36" s="71"/>
      <c r="E36" s="71"/>
      <c r="F36" s="71"/>
    </row>
    <row r="37" spans="3:6" x14ac:dyDescent="0.25">
      <c r="C37" s="67"/>
      <c r="D37" s="71"/>
      <c r="E37" s="71"/>
      <c r="F37" s="71"/>
    </row>
    <row r="38" spans="3:6" x14ac:dyDescent="0.25">
      <c r="C38" s="67" t="s">
        <v>55</v>
      </c>
      <c r="D38" s="71"/>
      <c r="E38" s="71"/>
      <c r="F38" s="71"/>
    </row>
    <row r="39" spans="3:6" x14ac:dyDescent="0.25">
      <c r="C39" s="66"/>
      <c r="D39" s="71"/>
      <c r="E39" s="71"/>
      <c r="F39" s="71"/>
    </row>
    <row r="40" spans="3:6" x14ac:dyDescent="0.25">
      <c r="C40" s="66"/>
      <c r="D40" s="71"/>
      <c r="E40" s="71"/>
      <c r="F40" s="71"/>
    </row>
    <row r="41" spans="3:6" x14ac:dyDescent="0.25">
      <c r="C41" s="66"/>
      <c r="D41" s="71"/>
      <c r="E41" s="71"/>
      <c r="F41" s="7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  <pageSetUpPr fitToPage="1"/>
  </sheetPr>
  <dimension ref="A1:BR33"/>
  <sheetViews>
    <sheetView showGridLines="0" zoomScaleSheetLayoutView="8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I8" sqref="I8:J30"/>
    </sheetView>
  </sheetViews>
  <sheetFormatPr baseColWidth="10" defaultColWidth="2.625" defaultRowHeight="17.25" x14ac:dyDescent="0.3"/>
  <cols>
    <col min="1" max="1" width="2.625" customWidth="1"/>
    <col min="2" max="2" width="4.625" style="16" customWidth="1"/>
    <col min="3" max="3" width="29.125" style="2" customWidth="1"/>
    <col min="4" max="4" width="5.625" style="1" bestFit="1" customWidth="1"/>
    <col min="5" max="5" width="6.375" style="1" bestFit="1" customWidth="1"/>
    <col min="6" max="7" width="5.625" style="1" bestFit="1" customWidth="1"/>
    <col min="8" max="8" width="9.875" style="4" customWidth="1"/>
    <col min="9" max="9" width="6.625" style="4" bestFit="1" customWidth="1"/>
    <col min="10" max="10" width="5" style="4" customWidth="1"/>
    <col min="11" max="30" width="2.625" style="1"/>
  </cols>
  <sheetData>
    <row r="1" spans="1:70" ht="54" x14ac:dyDescent="0.8">
      <c r="C1" s="9" t="s">
        <v>70</v>
      </c>
      <c r="D1" s="8"/>
      <c r="E1" s="8"/>
      <c r="F1" s="8"/>
      <c r="G1" s="8"/>
      <c r="H1" s="8"/>
      <c r="I1" s="8"/>
      <c r="J1" s="8"/>
    </row>
    <row r="2" spans="1:70" ht="25.5" customHeight="1" thickBot="1" x14ac:dyDescent="0.85">
      <c r="C2" s="116" t="s">
        <v>71</v>
      </c>
      <c r="D2" s="116"/>
      <c r="E2" s="116"/>
      <c r="F2" s="116"/>
      <c r="G2" s="116"/>
      <c r="H2" s="8"/>
      <c r="I2" s="8"/>
      <c r="J2" s="8"/>
    </row>
    <row r="3" spans="1:70" ht="31.5" customHeight="1" thickTop="1" thickBot="1" x14ac:dyDescent="0.3">
      <c r="C3" s="116"/>
      <c r="D3" s="116"/>
      <c r="E3" s="116"/>
      <c r="F3" s="116"/>
      <c r="G3" s="116"/>
      <c r="H3" s="50" t="s">
        <v>6</v>
      </c>
      <c r="I3" s="50"/>
      <c r="J3" s="50"/>
      <c r="K3" s="51">
        <v>1</v>
      </c>
      <c r="L3" s="52"/>
      <c r="M3" s="10"/>
      <c r="N3" s="119" t="s">
        <v>7</v>
      </c>
      <c r="O3" s="120"/>
      <c r="P3" s="120"/>
      <c r="Q3" s="120"/>
      <c r="R3" s="120"/>
      <c r="S3" s="121"/>
      <c r="T3" s="11"/>
      <c r="U3" s="122" t="s">
        <v>8</v>
      </c>
      <c r="V3" s="123"/>
      <c r="W3" s="123"/>
      <c r="X3" s="124"/>
      <c r="Y3" s="12"/>
      <c r="Z3" s="127" t="s">
        <v>9</v>
      </c>
      <c r="AA3" s="118"/>
      <c r="AB3" s="118"/>
      <c r="AC3" s="118"/>
      <c r="AD3" s="126"/>
      <c r="AE3" s="13"/>
      <c r="AF3" s="125" t="s">
        <v>11</v>
      </c>
      <c r="AG3" s="118"/>
      <c r="AH3" s="118"/>
      <c r="AI3" s="118"/>
      <c r="AJ3" s="118"/>
      <c r="AK3" s="118"/>
      <c r="AL3" s="126"/>
      <c r="AM3" s="14"/>
      <c r="AN3" s="117" t="s">
        <v>12</v>
      </c>
      <c r="AO3" s="118"/>
      <c r="AP3" s="118"/>
      <c r="AQ3" s="118"/>
      <c r="AR3" s="118"/>
      <c r="AS3" s="118"/>
      <c r="AT3" s="118"/>
      <c r="AU3" s="118"/>
      <c r="AV3" s="118"/>
      <c r="AW3" s="118"/>
    </row>
    <row r="4" spans="1:70" s="7" customFormat="1" ht="15.75" thickTop="1" x14ac:dyDescent="0.25">
      <c r="B4" s="22"/>
      <c r="C4" s="21"/>
      <c r="D4" s="20"/>
      <c r="E4" s="20"/>
      <c r="F4" s="20"/>
      <c r="G4" s="20"/>
      <c r="H4" s="19"/>
      <c r="I4" s="55"/>
      <c r="J4" s="55"/>
      <c r="K4" s="1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70" s="25" customFormat="1" ht="28.5" x14ac:dyDescent="0.3">
      <c r="C5" s="59" t="s">
        <v>24</v>
      </c>
      <c r="D5" s="115">
        <v>43200</v>
      </c>
      <c r="E5" s="115"/>
      <c r="F5" s="115"/>
      <c r="G5" s="23"/>
      <c r="H5" s="60">
        <f>+J8+J13+J18</f>
        <v>0.1</v>
      </c>
      <c r="I5" s="84">
        <f>+I8+I13+I18+I22+I28</f>
        <v>1</v>
      </c>
      <c r="J5" s="24"/>
      <c r="K5" s="128">
        <v>43191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30">
        <v>43221</v>
      </c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14" t="s">
        <v>15</v>
      </c>
      <c r="BQ5" s="114"/>
      <c r="BR5" s="114"/>
    </row>
    <row r="6" spans="1:70" s="33" customFormat="1" ht="15" x14ac:dyDescent="0.25">
      <c r="B6" s="22"/>
      <c r="C6" s="27"/>
      <c r="D6" s="28"/>
      <c r="E6" s="28"/>
      <c r="F6" s="28"/>
      <c r="G6" s="28"/>
      <c r="H6" s="29"/>
      <c r="I6" s="29"/>
      <c r="J6" s="29"/>
      <c r="K6" s="48">
        <v>5</v>
      </c>
      <c r="L6" s="31">
        <v>6</v>
      </c>
      <c r="M6" s="42">
        <v>7</v>
      </c>
      <c r="N6" s="43">
        <v>8</v>
      </c>
      <c r="O6" s="48">
        <v>9</v>
      </c>
      <c r="P6" s="32">
        <v>10</v>
      </c>
      <c r="Q6" s="30">
        <v>11</v>
      </c>
      <c r="R6" s="31">
        <v>12</v>
      </c>
      <c r="S6" s="48">
        <v>13</v>
      </c>
      <c r="T6" s="42">
        <v>14</v>
      </c>
      <c r="U6" s="42">
        <v>15</v>
      </c>
      <c r="V6" s="32">
        <v>16</v>
      </c>
      <c r="W6" s="30">
        <v>17</v>
      </c>
      <c r="X6" s="31">
        <v>18</v>
      </c>
      <c r="Y6" s="32">
        <v>19</v>
      </c>
      <c r="Z6" s="48">
        <v>20</v>
      </c>
      <c r="AA6" s="42">
        <v>21</v>
      </c>
      <c r="AB6" s="42">
        <v>22</v>
      </c>
      <c r="AC6" s="31">
        <v>23</v>
      </c>
      <c r="AD6" s="31">
        <v>24</v>
      </c>
      <c r="AE6" s="32">
        <v>25</v>
      </c>
      <c r="AF6" s="30">
        <v>26</v>
      </c>
      <c r="AG6" s="48">
        <v>27</v>
      </c>
      <c r="AH6" s="42">
        <v>28</v>
      </c>
      <c r="AI6" s="42">
        <v>29</v>
      </c>
      <c r="AJ6" s="32">
        <v>30</v>
      </c>
      <c r="AK6" s="32">
        <v>1</v>
      </c>
      <c r="AL6" s="32">
        <v>2</v>
      </c>
      <c r="AM6" s="32">
        <v>3</v>
      </c>
      <c r="AN6" s="32">
        <v>4</v>
      </c>
      <c r="AO6" s="42">
        <v>5</v>
      </c>
      <c r="AP6" s="42">
        <v>6</v>
      </c>
      <c r="AQ6" s="32">
        <v>7</v>
      </c>
      <c r="AR6" s="32">
        <v>8</v>
      </c>
      <c r="AS6" s="32">
        <v>9</v>
      </c>
      <c r="AT6" s="32">
        <v>10</v>
      </c>
      <c r="AU6" s="48">
        <v>11</v>
      </c>
      <c r="AV6" s="42">
        <v>12</v>
      </c>
      <c r="AW6" s="42">
        <v>13</v>
      </c>
      <c r="AX6" s="32">
        <v>14</v>
      </c>
      <c r="AY6" s="32">
        <v>15</v>
      </c>
      <c r="AZ6" s="32">
        <v>16</v>
      </c>
      <c r="BA6" s="32">
        <v>17</v>
      </c>
      <c r="BB6" s="48">
        <v>18</v>
      </c>
      <c r="BC6" s="42">
        <v>19</v>
      </c>
      <c r="BD6" s="42">
        <v>20</v>
      </c>
      <c r="BE6" s="32">
        <v>21</v>
      </c>
      <c r="BF6" s="32">
        <v>22</v>
      </c>
      <c r="BG6" s="32">
        <v>23</v>
      </c>
      <c r="BH6" s="32">
        <v>24</v>
      </c>
      <c r="BI6" s="48">
        <v>25</v>
      </c>
      <c r="BJ6" s="42">
        <v>26</v>
      </c>
      <c r="BK6" s="42">
        <v>27</v>
      </c>
      <c r="BL6" s="32">
        <v>28</v>
      </c>
      <c r="BM6" s="32">
        <v>29</v>
      </c>
      <c r="BN6" s="32">
        <v>30</v>
      </c>
      <c r="BO6" s="32">
        <v>31</v>
      </c>
      <c r="BP6" s="48">
        <v>1</v>
      </c>
      <c r="BQ6" s="42">
        <v>2</v>
      </c>
      <c r="BR6" s="42">
        <v>3</v>
      </c>
    </row>
    <row r="7" spans="1:70" s="18" customFormat="1" ht="30" x14ac:dyDescent="0.25">
      <c r="B7" s="16"/>
      <c r="C7" s="26" t="s">
        <v>0</v>
      </c>
      <c r="D7" s="41" t="s">
        <v>2</v>
      </c>
      <c r="E7" s="41" t="s">
        <v>1</v>
      </c>
      <c r="F7" s="41" t="s">
        <v>3</v>
      </c>
      <c r="G7" s="41" t="s">
        <v>4</v>
      </c>
      <c r="H7" s="41" t="s">
        <v>5</v>
      </c>
      <c r="I7" s="87" t="s">
        <v>40</v>
      </c>
      <c r="J7" s="88" t="s">
        <v>93</v>
      </c>
      <c r="K7" s="17">
        <v>1</v>
      </c>
      <c r="L7" s="17">
        <v>2</v>
      </c>
      <c r="M7" s="17">
        <v>3</v>
      </c>
      <c r="N7" s="17">
        <v>4</v>
      </c>
      <c r="O7" s="17">
        <v>5</v>
      </c>
      <c r="P7" s="17">
        <v>6</v>
      </c>
      <c r="Q7" s="17">
        <v>7</v>
      </c>
      <c r="R7" s="17">
        <v>8</v>
      </c>
      <c r="S7" s="17">
        <v>9</v>
      </c>
      <c r="T7" s="17">
        <v>10</v>
      </c>
      <c r="U7" s="17">
        <v>11</v>
      </c>
      <c r="V7" s="17">
        <v>12</v>
      </c>
      <c r="W7" s="17">
        <v>13</v>
      </c>
      <c r="X7" s="17">
        <v>14</v>
      </c>
      <c r="Y7" s="17">
        <v>15</v>
      </c>
      <c r="Z7" s="17">
        <v>16</v>
      </c>
      <c r="AA7" s="17">
        <v>17</v>
      </c>
      <c r="AB7" s="17">
        <v>18</v>
      </c>
      <c r="AC7" s="17">
        <v>19</v>
      </c>
      <c r="AD7" s="17">
        <v>20</v>
      </c>
      <c r="AE7" s="17">
        <v>21</v>
      </c>
      <c r="AF7" s="17">
        <v>22</v>
      </c>
      <c r="AG7" s="17">
        <v>23</v>
      </c>
      <c r="AH7" s="17">
        <v>24</v>
      </c>
      <c r="AI7" s="17">
        <v>25</v>
      </c>
      <c r="AJ7" s="17">
        <v>26</v>
      </c>
      <c r="AK7" s="17">
        <v>27</v>
      </c>
      <c r="AL7" s="17">
        <v>28</v>
      </c>
      <c r="AM7" s="17">
        <v>29</v>
      </c>
      <c r="AN7" s="17">
        <v>30</v>
      </c>
      <c r="AO7" s="17">
        <v>31</v>
      </c>
      <c r="AP7" s="17">
        <v>32</v>
      </c>
      <c r="AQ7" s="17">
        <v>33</v>
      </c>
      <c r="AR7" s="17">
        <v>34</v>
      </c>
      <c r="AS7" s="17">
        <v>35</v>
      </c>
      <c r="AT7" s="17">
        <v>36</v>
      </c>
      <c r="AU7" s="17">
        <v>37</v>
      </c>
      <c r="AV7" s="17">
        <v>38</v>
      </c>
      <c r="AW7" s="17">
        <v>39</v>
      </c>
      <c r="AX7" s="17">
        <v>40</v>
      </c>
      <c r="AY7" s="17">
        <v>41</v>
      </c>
      <c r="AZ7" s="17">
        <v>42</v>
      </c>
      <c r="BA7" s="17">
        <v>43</v>
      </c>
      <c r="BB7" s="17">
        <v>44</v>
      </c>
      <c r="BC7" s="17">
        <v>45</v>
      </c>
      <c r="BD7" s="17">
        <v>46</v>
      </c>
      <c r="BE7" s="17">
        <v>47</v>
      </c>
      <c r="BF7" s="17">
        <v>48</v>
      </c>
      <c r="BG7" s="17">
        <v>49</v>
      </c>
      <c r="BH7" s="17">
        <v>50</v>
      </c>
      <c r="BI7" s="17">
        <v>51</v>
      </c>
      <c r="BJ7" s="17">
        <v>52</v>
      </c>
      <c r="BK7" s="17">
        <v>53</v>
      </c>
      <c r="BL7" s="17">
        <v>54</v>
      </c>
      <c r="BM7" s="17">
        <v>55</v>
      </c>
      <c r="BN7" s="17">
        <v>56</v>
      </c>
      <c r="BO7" s="17">
        <v>57</v>
      </c>
      <c r="BP7" s="17">
        <v>58</v>
      </c>
      <c r="BQ7" s="17">
        <v>59</v>
      </c>
      <c r="BR7" s="17">
        <v>60</v>
      </c>
    </row>
    <row r="8" spans="1:70" s="74" customFormat="1" ht="15.75" x14ac:dyDescent="0.25">
      <c r="B8" s="77">
        <v>1</v>
      </c>
      <c r="C8" s="78" t="s">
        <v>13</v>
      </c>
      <c r="D8" s="79"/>
      <c r="E8" s="79"/>
      <c r="F8" s="79"/>
      <c r="G8" s="79"/>
      <c r="H8" s="79"/>
      <c r="I8" s="89">
        <f>SUM(I9:I12)</f>
        <v>0.1</v>
      </c>
      <c r="J8" s="89">
        <f>SUM(J9:J12)</f>
        <v>0.1</v>
      </c>
      <c r="K8" s="75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</row>
    <row r="9" spans="1:70" x14ac:dyDescent="0.25">
      <c r="A9" s="18"/>
      <c r="B9" s="80">
        <v>1.1000000000000001</v>
      </c>
      <c r="C9" s="81" t="s">
        <v>72</v>
      </c>
      <c r="D9" s="82">
        <v>1</v>
      </c>
      <c r="E9" s="82">
        <v>1</v>
      </c>
      <c r="F9" s="82">
        <v>1</v>
      </c>
      <c r="G9" s="82">
        <v>1</v>
      </c>
      <c r="H9" s="83">
        <v>1</v>
      </c>
      <c r="I9" s="90">
        <v>0</v>
      </c>
      <c r="J9" s="90">
        <f>+I9*H9</f>
        <v>0</v>
      </c>
    </row>
    <row r="10" spans="1:70" ht="30" x14ac:dyDescent="0.25">
      <c r="A10" s="18"/>
      <c r="B10" s="47">
        <v>1.2</v>
      </c>
      <c r="C10" s="37" t="s">
        <v>73</v>
      </c>
      <c r="D10" s="38">
        <v>2</v>
      </c>
      <c r="E10" s="38">
        <v>25</v>
      </c>
      <c r="F10" s="38">
        <v>1</v>
      </c>
      <c r="G10" s="38">
        <v>1</v>
      </c>
      <c r="H10" s="73">
        <v>1</v>
      </c>
      <c r="I10" s="90">
        <v>0.03</v>
      </c>
      <c r="J10" s="90">
        <f t="shared" ref="J10:J12" si="0">+I10*H10</f>
        <v>0.03</v>
      </c>
    </row>
    <row r="11" spans="1:70" ht="30" x14ac:dyDescent="0.25">
      <c r="A11" s="18"/>
      <c r="B11" s="47">
        <v>1.4</v>
      </c>
      <c r="C11" s="37" t="s">
        <v>74</v>
      </c>
      <c r="D11" s="38">
        <v>1</v>
      </c>
      <c r="E11" s="38">
        <v>7</v>
      </c>
      <c r="F11" s="38">
        <v>1</v>
      </c>
      <c r="G11" s="38">
        <v>6</v>
      </c>
      <c r="H11" s="73">
        <v>1</v>
      </c>
      <c r="I11" s="90">
        <v>0.03</v>
      </c>
      <c r="J11" s="90">
        <f t="shared" si="0"/>
        <v>0.03</v>
      </c>
    </row>
    <row r="12" spans="1:70" ht="30" x14ac:dyDescent="0.25">
      <c r="A12" s="18"/>
      <c r="B12" s="49">
        <v>1.5</v>
      </c>
      <c r="C12" s="37" t="s">
        <v>89</v>
      </c>
      <c r="D12" s="38">
        <v>1</v>
      </c>
      <c r="E12" s="38">
        <v>9</v>
      </c>
      <c r="F12" s="38">
        <v>1</v>
      </c>
      <c r="G12" s="38">
        <v>7</v>
      </c>
      <c r="H12" s="73">
        <v>1</v>
      </c>
      <c r="I12" s="90">
        <v>0.04</v>
      </c>
      <c r="J12" s="90">
        <f t="shared" si="0"/>
        <v>0.04</v>
      </c>
    </row>
    <row r="13" spans="1:70" s="74" customFormat="1" ht="15.75" x14ac:dyDescent="0.25">
      <c r="B13" s="77">
        <v>2</v>
      </c>
      <c r="C13" s="78" t="s">
        <v>75</v>
      </c>
      <c r="D13" s="79"/>
      <c r="E13" s="79"/>
      <c r="F13" s="79"/>
      <c r="G13" s="79"/>
      <c r="H13" s="79"/>
      <c r="I13" s="89">
        <f>SUM(I14:I17)</f>
        <v>0.24999999999999997</v>
      </c>
      <c r="J13" s="89">
        <f>SUM(J14:J17)</f>
        <v>0</v>
      </c>
      <c r="K13" s="75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</row>
    <row r="14" spans="1:70" x14ac:dyDescent="0.25">
      <c r="A14" s="18"/>
      <c r="B14" s="47">
        <v>2.1</v>
      </c>
      <c r="C14" s="37" t="s">
        <v>76</v>
      </c>
      <c r="D14" s="38">
        <v>12</v>
      </c>
      <c r="E14" s="38">
        <v>5</v>
      </c>
      <c r="F14" s="38">
        <v>9</v>
      </c>
      <c r="G14" s="38">
        <v>5</v>
      </c>
      <c r="H14" s="39">
        <v>0</v>
      </c>
      <c r="I14" s="90">
        <v>0.02</v>
      </c>
      <c r="J14" s="90">
        <f>+I14*H14</f>
        <v>0</v>
      </c>
    </row>
    <row r="15" spans="1:70" ht="30" x14ac:dyDescent="0.25">
      <c r="A15" s="18"/>
      <c r="B15" s="47">
        <v>2.2999999999999998</v>
      </c>
      <c r="C15" s="37" t="s">
        <v>82</v>
      </c>
      <c r="D15" s="38">
        <v>12</v>
      </c>
      <c r="E15" s="38">
        <v>7</v>
      </c>
      <c r="F15" s="38"/>
      <c r="G15" s="38"/>
      <c r="H15" s="39">
        <v>0</v>
      </c>
      <c r="I15" s="90">
        <v>0.15</v>
      </c>
      <c r="J15" s="90">
        <f t="shared" ref="J15:J21" si="1">+I15*H15</f>
        <v>0</v>
      </c>
    </row>
    <row r="16" spans="1:70" x14ac:dyDescent="0.25">
      <c r="A16" s="18"/>
      <c r="B16" s="47">
        <v>2.2000000000000002</v>
      </c>
      <c r="C16" s="37" t="s">
        <v>77</v>
      </c>
      <c r="D16" s="38">
        <v>14</v>
      </c>
      <c r="E16" s="38">
        <v>5</v>
      </c>
      <c r="F16" s="38">
        <v>6</v>
      </c>
      <c r="G16" s="38"/>
      <c r="H16" s="39">
        <v>0</v>
      </c>
      <c r="I16" s="90">
        <v>0.06</v>
      </c>
      <c r="J16" s="90">
        <f t="shared" si="1"/>
        <v>0</v>
      </c>
    </row>
    <row r="17" spans="1:70" ht="30" x14ac:dyDescent="0.25">
      <c r="A17" s="18"/>
      <c r="B17" s="49">
        <v>2.2000000000000002</v>
      </c>
      <c r="C17" s="37" t="s">
        <v>78</v>
      </c>
      <c r="D17" s="38">
        <v>19</v>
      </c>
      <c r="E17" s="38">
        <v>2</v>
      </c>
      <c r="F17" s="38">
        <v>10</v>
      </c>
      <c r="G17" s="38"/>
      <c r="H17" s="39">
        <v>0</v>
      </c>
      <c r="I17" s="90">
        <v>0.02</v>
      </c>
      <c r="J17" s="90">
        <f t="shared" si="1"/>
        <v>0</v>
      </c>
    </row>
    <row r="18" spans="1:70" s="74" customFormat="1" ht="15.75" x14ac:dyDescent="0.25">
      <c r="B18" s="77">
        <v>3</v>
      </c>
      <c r="C18" s="85" t="s">
        <v>83</v>
      </c>
      <c r="D18" s="79"/>
      <c r="E18" s="79"/>
      <c r="F18" s="79"/>
      <c r="G18" s="79"/>
      <c r="H18" s="79"/>
      <c r="I18" s="89">
        <f>SUM(I19:I21)</f>
        <v>0.17</v>
      </c>
      <c r="J18" s="89">
        <f>SUM(J19:J21)</f>
        <v>0</v>
      </c>
      <c r="K18" s="75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</row>
    <row r="19" spans="1:70" ht="30" x14ac:dyDescent="0.25">
      <c r="A19" s="18"/>
      <c r="B19" s="47">
        <v>3.1</v>
      </c>
      <c r="C19" s="37" t="s">
        <v>84</v>
      </c>
      <c r="D19" s="38">
        <v>21</v>
      </c>
      <c r="E19" s="38">
        <v>12</v>
      </c>
      <c r="F19" s="38"/>
      <c r="G19" s="38"/>
      <c r="H19" s="39">
        <v>0</v>
      </c>
      <c r="I19" s="90">
        <v>0.1</v>
      </c>
      <c r="J19" s="90">
        <f t="shared" si="1"/>
        <v>0</v>
      </c>
    </row>
    <row r="20" spans="1:70" x14ac:dyDescent="0.25">
      <c r="A20" s="18"/>
      <c r="B20" s="47">
        <v>3.2</v>
      </c>
      <c r="C20" s="37" t="s">
        <v>79</v>
      </c>
      <c r="D20" s="38">
        <v>30</v>
      </c>
      <c r="E20" s="38">
        <v>4</v>
      </c>
      <c r="F20" s="38"/>
      <c r="G20" s="38"/>
      <c r="H20" s="39">
        <v>0</v>
      </c>
      <c r="I20" s="90">
        <v>0.02</v>
      </c>
      <c r="J20" s="90">
        <f t="shared" si="1"/>
        <v>0</v>
      </c>
    </row>
    <row r="21" spans="1:70" x14ac:dyDescent="0.25">
      <c r="A21" s="18"/>
      <c r="B21" s="49">
        <v>3.3</v>
      </c>
      <c r="C21" s="37" t="s">
        <v>80</v>
      </c>
      <c r="D21" s="38">
        <v>34</v>
      </c>
      <c r="E21" s="38">
        <v>4</v>
      </c>
      <c r="F21" s="38"/>
      <c r="G21" s="38"/>
      <c r="H21" s="39">
        <v>0</v>
      </c>
      <c r="I21" s="90">
        <v>0.05</v>
      </c>
      <c r="J21" s="90">
        <f t="shared" si="1"/>
        <v>0</v>
      </c>
    </row>
    <row r="22" spans="1:70" s="74" customFormat="1" ht="15.75" x14ac:dyDescent="0.25">
      <c r="B22" s="77">
        <v>4</v>
      </c>
      <c r="C22" s="78" t="s">
        <v>81</v>
      </c>
      <c r="D22" s="79"/>
      <c r="E22" s="79"/>
      <c r="F22" s="79"/>
      <c r="G22" s="79"/>
      <c r="H22" s="79"/>
      <c r="I22" s="89">
        <f>SUM(I23:I27)</f>
        <v>0.4</v>
      </c>
      <c r="J22" s="89">
        <f>SUM(J23:J27)</f>
        <v>0</v>
      </c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</row>
    <row r="23" spans="1:70" x14ac:dyDescent="0.25">
      <c r="A23" s="18"/>
      <c r="B23" s="47">
        <v>4.0999999999999996</v>
      </c>
      <c r="C23" s="37" t="s">
        <v>85</v>
      </c>
      <c r="D23" s="38">
        <v>37</v>
      </c>
      <c r="E23" s="38">
        <v>10</v>
      </c>
      <c r="F23" s="38"/>
      <c r="G23" s="38"/>
      <c r="H23" s="39">
        <v>0</v>
      </c>
      <c r="I23" s="90">
        <v>0.1</v>
      </c>
      <c r="J23" s="90">
        <f>+I23*H23</f>
        <v>0</v>
      </c>
    </row>
    <row r="24" spans="1:70" ht="30" x14ac:dyDescent="0.25">
      <c r="A24" s="18"/>
      <c r="B24" s="47">
        <v>4.2</v>
      </c>
      <c r="C24" s="37" t="s">
        <v>88</v>
      </c>
      <c r="D24" s="38">
        <v>44</v>
      </c>
      <c r="E24" s="38">
        <v>10</v>
      </c>
      <c r="F24" s="38"/>
      <c r="G24" s="38"/>
      <c r="H24" s="39">
        <v>0</v>
      </c>
      <c r="I24" s="90">
        <v>0.1</v>
      </c>
      <c r="J24" s="90">
        <f t="shared" ref="J24:J27" si="2">+I24*H24</f>
        <v>0</v>
      </c>
    </row>
    <row r="25" spans="1:70" x14ac:dyDescent="0.25">
      <c r="A25" s="18"/>
      <c r="B25" s="47">
        <v>4.3</v>
      </c>
      <c r="C25" s="37" t="s">
        <v>86</v>
      </c>
      <c r="D25" s="38">
        <v>52</v>
      </c>
      <c r="E25" s="38">
        <v>3</v>
      </c>
      <c r="F25" s="38"/>
      <c r="G25" s="38"/>
      <c r="H25" s="39">
        <v>0</v>
      </c>
      <c r="I25" s="90">
        <v>0.1</v>
      </c>
      <c r="J25" s="90">
        <f t="shared" si="2"/>
        <v>0</v>
      </c>
    </row>
    <row r="26" spans="1:70" x14ac:dyDescent="0.25">
      <c r="A26" s="18"/>
      <c r="B26" s="47">
        <v>4.4000000000000004</v>
      </c>
      <c r="C26" s="37" t="s">
        <v>87</v>
      </c>
      <c r="D26" s="38">
        <v>53</v>
      </c>
      <c r="E26" s="38">
        <v>2</v>
      </c>
      <c r="F26" s="38"/>
      <c r="G26" s="38"/>
      <c r="H26" s="39">
        <v>0</v>
      </c>
      <c r="I26" s="90">
        <v>0.05</v>
      </c>
      <c r="J26" s="90">
        <f t="shared" si="2"/>
        <v>0</v>
      </c>
    </row>
    <row r="27" spans="1:70" x14ac:dyDescent="0.25">
      <c r="A27" s="18"/>
      <c r="B27" s="49">
        <v>4.5999999999999996</v>
      </c>
      <c r="C27" s="37" t="s">
        <v>92</v>
      </c>
      <c r="D27" s="38">
        <v>54</v>
      </c>
      <c r="E27" s="38">
        <v>2</v>
      </c>
      <c r="F27" s="38"/>
      <c r="G27" s="38"/>
      <c r="H27" s="39">
        <v>0</v>
      </c>
      <c r="I27" s="90">
        <v>0.05</v>
      </c>
      <c r="J27" s="90">
        <f t="shared" si="2"/>
        <v>0</v>
      </c>
    </row>
    <row r="28" spans="1:70" s="74" customFormat="1" ht="15.75" x14ac:dyDescent="0.25">
      <c r="B28" s="77">
        <v>5</v>
      </c>
      <c r="C28" s="85" t="s">
        <v>83</v>
      </c>
      <c r="D28" s="79"/>
      <c r="E28" s="79"/>
      <c r="F28" s="79"/>
      <c r="G28" s="79"/>
      <c r="H28" s="79"/>
      <c r="I28" s="89">
        <f>SUM(I29:I30)</f>
        <v>0.08</v>
      </c>
      <c r="J28" s="89">
        <f>SUM(J29:J30)</f>
        <v>0</v>
      </c>
      <c r="K28" s="75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</row>
    <row r="29" spans="1:70" ht="30" x14ac:dyDescent="0.25">
      <c r="A29" s="18"/>
      <c r="B29" s="47">
        <v>5.0999999999999996</v>
      </c>
      <c r="C29" s="37" t="s">
        <v>90</v>
      </c>
      <c r="D29" s="38">
        <v>56</v>
      </c>
      <c r="E29" s="38">
        <v>3</v>
      </c>
      <c r="F29" s="38"/>
      <c r="G29" s="38"/>
      <c r="H29" s="39">
        <v>0</v>
      </c>
      <c r="I29" s="90">
        <v>0.03</v>
      </c>
      <c r="J29" s="90">
        <f t="shared" ref="J29:J30" si="3">+I29*H29</f>
        <v>0</v>
      </c>
    </row>
    <row r="30" spans="1:70" x14ac:dyDescent="0.25">
      <c r="A30" s="18"/>
      <c r="B30" s="49">
        <v>5.2</v>
      </c>
      <c r="C30" s="37" t="s">
        <v>91</v>
      </c>
      <c r="D30" s="38">
        <v>59</v>
      </c>
      <c r="E30" s="38">
        <v>2</v>
      </c>
      <c r="F30" s="38">
        <v>4</v>
      </c>
      <c r="G30" s="38"/>
      <c r="H30" s="39">
        <v>0</v>
      </c>
      <c r="I30" s="90">
        <v>0.05</v>
      </c>
      <c r="J30" s="90">
        <f t="shared" si="3"/>
        <v>0</v>
      </c>
    </row>
    <row r="31" spans="1:70" x14ac:dyDescent="0.3">
      <c r="A31" s="18"/>
      <c r="C31" s="34"/>
    </row>
    <row r="32" spans="1:70" x14ac:dyDescent="0.3">
      <c r="A32" s="18"/>
      <c r="C32" s="34"/>
      <c r="E32" s="86"/>
    </row>
    <row r="33" spans="1:3" x14ac:dyDescent="0.3">
      <c r="A33" s="18"/>
      <c r="C33" s="34"/>
    </row>
  </sheetData>
  <mergeCells count="10">
    <mergeCell ref="D5:F5"/>
    <mergeCell ref="K5:AJ5"/>
    <mergeCell ref="AK5:BO5"/>
    <mergeCell ref="BP5:BR5"/>
    <mergeCell ref="C2:G3"/>
    <mergeCell ref="N3:S3"/>
    <mergeCell ref="U3:X3"/>
    <mergeCell ref="Z3:AD3"/>
    <mergeCell ref="AF3:AL3"/>
    <mergeCell ref="AN3:AW3"/>
  </mergeCells>
  <conditionalFormatting sqref="K14:BR15 K17:BR17 K9:BR12 K19:BR21">
    <cfRule type="expression" dxfId="52" priority="45">
      <formula>PorcentajeCompletado</formula>
    </cfRule>
    <cfRule type="expression" dxfId="51" priority="46">
      <formula>PercentCompleteBeyond</formula>
    </cfRule>
    <cfRule type="expression" dxfId="50" priority="47">
      <formula>Real</formula>
    </cfRule>
    <cfRule type="expression" dxfId="49" priority="48">
      <formula>ActualBeyond</formula>
    </cfRule>
    <cfRule type="expression" dxfId="48" priority="49">
      <formula>Plan</formula>
    </cfRule>
    <cfRule type="expression" dxfId="47" priority="50">
      <formula>K$7=period_selected</formula>
    </cfRule>
    <cfRule type="expression" dxfId="46" priority="52">
      <formula>MOD(COLUMN(),2)</formula>
    </cfRule>
    <cfRule type="expression" dxfId="45" priority="53">
      <formula>MOD(COLUMN(),2)=0</formula>
    </cfRule>
  </conditionalFormatting>
  <conditionalFormatting sqref="K7:BR8">
    <cfRule type="expression" dxfId="44" priority="51">
      <formula>K$7=period_selected</formula>
    </cfRule>
  </conditionalFormatting>
  <conditionalFormatting sqref="K13:BR13">
    <cfRule type="expression" dxfId="43" priority="36">
      <formula>K$7=period_selected</formula>
    </cfRule>
  </conditionalFormatting>
  <conditionalFormatting sqref="K16:BR16">
    <cfRule type="expression" dxfId="42" priority="37">
      <formula>PorcentajeCompletado</formula>
    </cfRule>
    <cfRule type="expression" dxfId="41" priority="38">
      <formula>PercentCompleteBeyond</formula>
    </cfRule>
    <cfRule type="expression" dxfId="40" priority="39">
      <formula>Real</formula>
    </cfRule>
    <cfRule type="expression" dxfId="39" priority="40">
      <formula>ActualBeyond</formula>
    </cfRule>
    <cfRule type="expression" dxfId="38" priority="41">
      <formula>Plan</formula>
    </cfRule>
    <cfRule type="expression" dxfId="37" priority="42">
      <formula>K$7=period_selected</formula>
    </cfRule>
    <cfRule type="expression" dxfId="36" priority="43">
      <formula>MOD(COLUMN(),2)</formula>
    </cfRule>
    <cfRule type="expression" dxfId="35" priority="44">
      <formula>MOD(COLUMN(),2)=0</formula>
    </cfRule>
  </conditionalFormatting>
  <conditionalFormatting sqref="K18:BR18">
    <cfRule type="expression" dxfId="34" priority="35">
      <formula>K$7=period_selected</formula>
    </cfRule>
  </conditionalFormatting>
  <conditionalFormatting sqref="K22:BR22">
    <cfRule type="expression" dxfId="33" priority="34">
      <formula>K$7=period_selected</formula>
    </cfRule>
  </conditionalFormatting>
  <conditionalFormatting sqref="K23:BR24">
    <cfRule type="expression" dxfId="32" priority="26">
      <formula>PorcentajeCompletado</formula>
    </cfRule>
    <cfRule type="expression" dxfId="31" priority="27">
      <formula>PercentCompleteBeyond</formula>
    </cfRule>
    <cfRule type="expression" dxfId="30" priority="28">
      <formula>Real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K$7=period_selected</formula>
    </cfRule>
    <cfRule type="expression" dxfId="26" priority="32">
      <formula>MOD(COLUMN(),2)</formula>
    </cfRule>
    <cfRule type="expression" dxfId="25" priority="33">
      <formula>MOD(COLUMN(),2)=0</formula>
    </cfRule>
  </conditionalFormatting>
  <conditionalFormatting sqref="K25:BR26">
    <cfRule type="expression" dxfId="24" priority="18">
      <formula>PorcentajeCompletado</formula>
    </cfRule>
    <cfRule type="expression" dxfId="23" priority="19">
      <formula>PercentCompleteBeyond</formula>
    </cfRule>
    <cfRule type="expression" dxfId="22" priority="20">
      <formula>Real</formula>
    </cfRule>
    <cfRule type="expression" dxfId="21" priority="21">
      <formula>ActualBeyond</formula>
    </cfRule>
    <cfRule type="expression" dxfId="20" priority="22">
      <formula>Plan</formula>
    </cfRule>
    <cfRule type="expression" dxfId="19" priority="23">
      <formula>K$7=period_selected</formula>
    </cfRule>
    <cfRule type="expression" dxfId="18" priority="24">
      <formula>MOD(COLUMN(),2)</formula>
    </cfRule>
    <cfRule type="expression" dxfId="17" priority="25">
      <formula>MOD(COLUMN(),2)=0</formula>
    </cfRule>
  </conditionalFormatting>
  <conditionalFormatting sqref="K27:BR27">
    <cfRule type="expression" dxfId="16" priority="10">
      <formula>PorcentajeCompletado</formula>
    </cfRule>
    <cfRule type="expression" dxfId="15" priority="11">
      <formula>PercentCompleteBeyond</formula>
    </cfRule>
    <cfRule type="expression" dxfId="14" priority="12">
      <formula>Real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K$7=period_selected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K29:BR30">
    <cfRule type="expression" dxfId="8" priority="2">
      <formula>PorcentajeCompletado</formula>
    </cfRule>
    <cfRule type="expression" dxfId="7" priority="3">
      <formula>PercentCompleteBeyond</formula>
    </cfRule>
    <cfRule type="expression" dxfId="6" priority="4">
      <formula>Real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K$7=period_selected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K28:BR28">
    <cfRule type="expression" dxfId="0" priority="1">
      <formula>K$7=period_selected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2" xr:uid="{00000000-0002-0000-07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3" xr:uid="{00000000-0002-0000-07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M3" xr:uid="{00000000-0002-0000-0700-000002000000}"/>
    <dataValidation allowBlank="1" showInputMessage="1" showErrorMessage="1" prompt="Esta celda de la leyenda indica la duración real" sqref="T3" xr:uid="{00000000-0002-0000-0700-000003000000}"/>
    <dataValidation allowBlank="1" showInputMessage="1" showErrorMessage="1" prompt="Esta celda de la leyenda indica el porcentaje del proyecto completado" sqref="Y3" xr:uid="{00000000-0002-0000-0700-000004000000}"/>
    <dataValidation allowBlank="1" showInputMessage="1" showErrorMessage="1" prompt="Esta celda de la leyenda indica la duración real fuera del plan" sqref="AE3" xr:uid="{00000000-0002-0000-0700-000005000000}"/>
    <dataValidation allowBlank="1" showInputMessage="1" showErrorMessage="1" prompt="Esta celda de la leyenda indica el porcentaje del proyecto completado fuera del plan" sqref="AM3" xr:uid="{00000000-0002-0000-0700-000006000000}"/>
    <dataValidation allowBlank="1" showInputMessage="1" showErrorMessage="1" prompt="Los periodos se representan del 1 al 60, desde la celda H4 a la celda BO4 " sqref="K4:K6 N6 Q6 T6 W6 Z6 AC6 AF6 AI6" xr:uid="{00000000-0002-0000-0700-000007000000}"/>
    <dataValidation allowBlank="1" showInputMessage="1" showErrorMessage="1" prompt="Escriba la actividad en la columna B, a partir de la celda B5._x000a_" sqref="C13 C18 D5 C4 C6:C8 C22 C28" xr:uid="{00000000-0002-0000-0700-000008000000}"/>
    <dataValidation allowBlank="1" showInputMessage="1" showErrorMessage="1" prompt="Escriba el periodo de inicio del plan en la columna C, a partir de la celda C5." sqref="D4:D8 D13 D18 D22 D28" xr:uid="{00000000-0002-0000-0700-000009000000}"/>
    <dataValidation allowBlank="1" showInputMessage="1" showErrorMessage="1" prompt="Escriba el periodo de duración del plan en la columna D, a partir de la celda D5." sqref="E18 E13 E4 E6:E8 E22 E28" xr:uid="{00000000-0002-0000-0700-00000A000000}"/>
    <dataValidation allowBlank="1" showInputMessage="1" showErrorMessage="1" prompt="Escriba el periodo de inicio real del plan en la columna E, a partir de la celda E5." sqref="F18 F13 F4 F6:F8 F22 F28" xr:uid="{00000000-0002-0000-0700-00000B000000}"/>
    <dataValidation allowBlank="1" showInputMessage="1" showErrorMessage="1" prompt="Escriba el periodo de duración real del plan en la columna F, a partir de la celda F5." sqref="G4:G8 G13 G18 G22 G28" xr:uid="{00000000-0002-0000-0700-00000C000000}"/>
    <dataValidation allowBlank="1" showInputMessage="1" showErrorMessage="1" prompt="Escriba el porcentaje de proyecto completado en la columna G, a partir de la celda G5." sqref="H13:J13 H4:J8 H18:J18 H22:J22 H28:J28" xr:uid="{00000000-0002-0000-0700-00000D000000}"/>
    <dataValidation allowBlank="1" showInputMessage="1" showErrorMessage="1" prompt="Título del proyecto. Escriba un nuevo título en esta celda. Resalte un periodo en la celda H2. La leyenda del gráfico se encuentra en las celdas J2 hasta AI2" sqref="C1:C2" xr:uid="{00000000-0002-0000-0700-00000E000000}"/>
    <dataValidation allowBlank="1" showInputMessage="1" showErrorMessage="1" prompt="Seleccione un periodo para resaltarlo en la celda H2. En las celdas J2 hasta AI2 hay una leyenda del gráfico" sqref="C2" xr:uid="{00000000-0002-0000-07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5" fitToHeight="0" orientation="landscape"/>
  <headerFooter differentFirst="1">
    <oddFooter>Page &amp;P of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Rapport 01 avr 2018</vt:lpstr>
      <vt:lpstr>Advance Semaine 03</vt:lpstr>
      <vt:lpstr>Hoja1</vt:lpstr>
      <vt:lpstr>Comentaires du prof</vt:lpstr>
      <vt:lpstr>Besoins</vt:lpstr>
      <vt:lpstr>Besoins Boite Connectee</vt:lpstr>
      <vt:lpstr>Portée BdeB</vt:lpstr>
      <vt:lpstr>Advance Semaines 1-2 (2)</vt:lpstr>
      <vt:lpstr>'Advance Semaine 03'!period_selected</vt:lpstr>
      <vt:lpstr>'Advance Semaines 1-2 (2)'!period_selected</vt:lpstr>
      <vt:lpstr>period_selected</vt:lpstr>
      <vt:lpstr>'Advance Semaine 03'!Print_Titles</vt:lpstr>
      <vt:lpstr>'Advance Semaines 1-2 (2)'!Print_Titles</vt:lpstr>
      <vt:lpstr>'Rapport 01 avr 2018'!Print_Titles</vt:lpstr>
      <vt:lpstr>'Advance Semaine 03'!TitleRegion..BO60</vt:lpstr>
      <vt:lpstr>'Advance Semaines 1-2 (2)'!TitleRegion..BO60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Hugo Ruiz</dc:creator>
  <cp:lastModifiedBy>Hugo Ruiz</cp:lastModifiedBy>
  <cp:lastPrinted>2018-04-09T02:59:10Z</cp:lastPrinted>
  <dcterms:created xsi:type="dcterms:W3CDTF">2016-12-05T05:14:59Z</dcterms:created>
  <dcterms:modified xsi:type="dcterms:W3CDTF">2018-04-15T12:50:32Z</dcterms:modified>
</cp:coreProperties>
</file>