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77a44478b21da/Documents/GitHub/FlipClock/Calculation Stuff/"/>
    </mc:Choice>
  </mc:AlternateContent>
  <xr:revisionPtr revIDLastSave="2" documentId="13_ncr:1_{26FF4A7F-A7DD-4012-8AE6-730F92B80BE3}" xr6:coauthVersionLast="47" xr6:coauthVersionMax="47" xr10:uidLastSave="{A8DA1653-FDA3-4E2D-969A-D6106499F343}"/>
  <bookViews>
    <workbookView xWindow="0" yWindow="855" windowWidth="28800" windowHeight="15555" xr2:uid="{F2A7BAD6-DD20-41CC-8C57-8982E7BCC7D6}"/>
  </bookViews>
  <sheets>
    <sheet name="Sheet1" sheetId="1" r:id="rId1"/>
    <sheet name="Capacitor Stu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B24" i="1"/>
  <c r="D17" i="2"/>
  <c r="D16" i="2"/>
  <c r="B30" i="2" l="1"/>
  <c r="B29" i="2"/>
  <c r="B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3" i="2"/>
  <c r="O2" i="2"/>
  <c r="B9" i="2"/>
  <c r="B8" i="2"/>
  <c r="B18" i="1"/>
  <c r="B17" i="1"/>
  <c r="B13" i="1"/>
  <c r="B12" i="1"/>
  <c r="B3" i="2" l="1"/>
  <c r="B12" i="2" s="1"/>
  <c r="B4" i="1"/>
  <c r="B2" i="1"/>
  <c r="L76" i="2" l="1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77" i="2"/>
  <c r="L82" i="2"/>
  <c r="L87" i="2"/>
  <c r="L93" i="2"/>
  <c r="L98" i="2"/>
  <c r="L103" i="2"/>
  <c r="L109" i="2"/>
  <c r="L114" i="2"/>
  <c r="L119" i="2"/>
  <c r="L125" i="2"/>
  <c r="L130" i="2"/>
  <c r="L135" i="2"/>
  <c r="L141" i="2"/>
  <c r="L146" i="2"/>
  <c r="L151" i="2"/>
  <c r="L157" i="2"/>
  <c r="L162" i="2"/>
  <c r="L167" i="2"/>
  <c r="L173" i="2"/>
  <c r="L178" i="2"/>
  <c r="L183" i="2"/>
  <c r="L189" i="2"/>
  <c r="L194" i="2"/>
  <c r="L199" i="2"/>
  <c r="L205" i="2"/>
  <c r="L210" i="2"/>
  <c r="L215" i="2"/>
  <c r="L221" i="2"/>
  <c r="L226" i="2"/>
  <c r="L231" i="2"/>
  <c r="L237" i="2"/>
  <c r="L242" i="2"/>
  <c r="L247" i="2"/>
  <c r="L253" i="2"/>
  <c r="L258" i="2"/>
  <c r="L263" i="2"/>
  <c r="L269" i="2"/>
  <c r="L274" i="2"/>
  <c r="L279" i="2"/>
  <c r="L285" i="2"/>
  <c r="L290" i="2"/>
  <c r="L295" i="2"/>
  <c r="L301" i="2"/>
  <c r="L306" i="2"/>
  <c r="L311" i="2"/>
  <c r="L317" i="2"/>
  <c r="L322" i="2"/>
  <c r="L327" i="2"/>
  <c r="L333" i="2"/>
  <c r="L338" i="2"/>
  <c r="L343" i="2"/>
  <c r="L349" i="2"/>
  <c r="L354" i="2"/>
  <c r="L359" i="2"/>
  <c r="L365" i="2"/>
  <c r="L370" i="2"/>
  <c r="L375" i="2"/>
  <c r="L381" i="2"/>
  <c r="L386" i="2"/>
  <c r="L391" i="2"/>
  <c r="L397" i="2"/>
  <c r="L402" i="2"/>
  <c r="L407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" i="2"/>
  <c r="L9" i="2"/>
  <c r="L13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3" i="2"/>
  <c r="L126" i="2"/>
  <c r="L131" i="2"/>
  <c r="L137" i="2"/>
  <c r="L142" i="2"/>
  <c r="L147" i="2"/>
  <c r="L153" i="2"/>
  <c r="L158" i="2"/>
  <c r="L163" i="2"/>
  <c r="L169" i="2"/>
  <c r="L174" i="2"/>
  <c r="L179" i="2"/>
  <c r="L185" i="2"/>
  <c r="L190" i="2"/>
  <c r="L195" i="2"/>
  <c r="L201" i="2"/>
  <c r="L206" i="2"/>
  <c r="L211" i="2"/>
  <c r="L217" i="2"/>
  <c r="L222" i="2"/>
  <c r="L227" i="2"/>
  <c r="L233" i="2"/>
  <c r="L238" i="2"/>
  <c r="L243" i="2"/>
  <c r="L249" i="2"/>
  <c r="L254" i="2"/>
  <c r="L259" i="2"/>
  <c r="L265" i="2"/>
  <c r="L270" i="2"/>
  <c r="L275" i="2"/>
  <c r="L281" i="2"/>
  <c r="L286" i="2"/>
  <c r="L291" i="2"/>
  <c r="L297" i="2"/>
  <c r="L302" i="2"/>
  <c r="L307" i="2"/>
  <c r="L313" i="2"/>
  <c r="L318" i="2"/>
  <c r="L323" i="2"/>
  <c r="L329" i="2"/>
  <c r="L334" i="2"/>
  <c r="L339" i="2"/>
  <c r="L345" i="2"/>
  <c r="L350" i="2"/>
  <c r="L355" i="2"/>
  <c r="L361" i="2"/>
  <c r="L366" i="2"/>
  <c r="L371" i="2"/>
  <c r="L377" i="2"/>
  <c r="L382" i="2"/>
  <c r="L387" i="2"/>
  <c r="L393" i="2"/>
  <c r="L398" i="2"/>
  <c r="L78" i="2"/>
  <c r="L83" i="2"/>
  <c r="L89" i="2"/>
  <c r="L94" i="2"/>
  <c r="L99" i="2"/>
  <c r="L105" i="2"/>
  <c r="L110" i="2"/>
  <c r="L115" i="2"/>
  <c r="L121" i="2"/>
  <c r="L75" i="2"/>
  <c r="L86" i="2"/>
  <c r="L97" i="2"/>
  <c r="L107" i="2"/>
  <c r="L118" i="2"/>
  <c r="L129" i="2"/>
  <c r="L139" i="2"/>
  <c r="L150" i="2"/>
  <c r="L161" i="2"/>
  <c r="L171" i="2"/>
  <c r="L182" i="2"/>
  <c r="L193" i="2"/>
  <c r="L203" i="2"/>
  <c r="L214" i="2"/>
  <c r="L225" i="2"/>
  <c r="L235" i="2"/>
  <c r="L246" i="2"/>
  <c r="L257" i="2"/>
  <c r="L267" i="2"/>
  <c r="L278" i="2"/>
  <c r="L289" i="2"/>
  <c r="L299" i="2"/>
  <c r="L310" i="2"/>
  <c r="L321" i="2"/>
  <c r="L331" i="2"/>
  <c r="L342" i="2"/>
  <c r="L353" i="2"/>
  <c r="L363" i="2"/>
  <c r="L374" i="2"/>
  <c r="L385" i="2"/>
  <c r="L395" i="2"/>
  <c r="L405" i="2"/>
  <c r="L411" i="2"/>
  <c r="L418" i="2"/>
  <c r="L423" i="2"/>
  <c r="L428" i="2"/>
  <c r="L434" i="2"/>
  <c r="L439" i="2"/>
  <c r="L444" i="2"/>
  <c r="L450" i="2"/>
  <c r="L455" i="2"/>
  <c r="L460" i="2"/>
  <c r="L466" i="2"/>
  <c r="L471" i="2"/>
  <c r="L476" i="2"/>
  <c r="L482" i="2"/>
  <c r="L487" i="2"/>
  <c r="L492" i="2"/>
  <c r="L498" i="2"/>
  <c r="L503" i="2"/>
  <c r="L508" i="2"/>
  <c r="L514" i="2"/>
  <c r="L519" i="2"/>
  <c r="L524" i="2"/>
  <c r="L530" i="2"/>
  <c r="L535" i="2"/>
  <c r="L540" i="2"/>
  <c r="L546" i="2"/>
  <c r="L551" i="2"/>
  <c r="L556" i="2"/>
  <c r="L6" i="2"/>
  <c r="L11" i="2"/>
  <c r="L17" i="2"/>
  <c r="L23" i="2"/>
  <c r="L28" i="2"/>
  <c r="L33" i="2"/>
  <c r="L39" i="2"/>
  <c r="L44" i="2"/>
  <c r="L49" i="2"/>
  <c r="L55" i="2"/>
  <c r="L60" i="2"/>
  <c r="L65" i="2"/>
  <c r="L71" i="2"/>
  <c r="L79" i="2"/>
  <c r="L90" i="2"/>
  <c r="L101" i="2"/>
  <c r="L111" i="2"/>
  <c r="L122" i="2"/>
  <c r="L133" i="2"/>
  <c r="L143" i="2"/>
  <c r="L154" i="2"/>
  <c r="L165" i="2"/>
  <c r="L175" i="2"/>
  <c r="L186" i="2"/>
  <c r="L74" i="2"/>
  <c r="L95" i="2"/>
  <c r="L117" i="2"/>
  <c r="L138" i="2"/>
  <c r="L159" i="2"/>
  <c r="L181" i="2"/>
  <c r="L198" i="2"/>
  <c r="L213" i="2"/>
  <c r="L229" i="2"/>
  <c r="L241" i="2"/>
  <c r="L255" i="2"/>
  <c r="L271" i="2"/>
  <c r="L283" i="2"/>
  <c r="L298" i="2"/>
  <c r="L314" i="2"/>
  <c r="L326" i="2"/>
  <c r="L341" i="2"/>
  <c r="L357" i="2"/>
  <c r="L369" i="2"/>
  <c r="L383" i="2"/>
  <c r="L399" i="2"/>
  <c r="L409" i="2"/>
  <c r="L416" i="2"/>
  <c r="L424" i="2"/>
  <c r="L431" i="2"/>
  <c r="L438" i="2"/>
  <c r="L446" i="2"/>
  <c r="L452" i="2"/>
  <c r="L459" i="2"/>
  <c r="L467" i="2"/>
  <c r="L474" i="2"/>
  <c r="L480" i="2"/>
  <c r="L488" i="2"/>
  <c r="L495" i="2"/>
  <c r="L502" i="2"/>
  <c r="L510" i="2"/>
  <c r="L516" i="2"/>
  <c r="L523" i="2"/>
  <c r="L531" i="2"/>
  <c r="L538" i="2"/>
  <c r="L544" i="2"/>
  <c r="L552" i="2"/>
  <c r="L10" i="2"/>
  <c r="L19" i="2"/>
  <c r="L25" i="2"/>
  <c r="L32" i="2"/>
  <c r="L40" i="2"/>
  <c r="L47" i="2"/>
  <c r="L53" i="2"/>
  <c r="L61" i="2"/>
  <c r="L68" i="2"/>
  <c r="L2" i="2"/>
  <c r="L81" i="2"/>
  <c r="L102" i="2"/>
  <c r="L123" i="2"/>
  <c r="L145" i="2"/>
  <c r="L166" i="2"/>
  <c r="L187" i="2"/>
  <c r="L202" i="2"/>
  <c r="L218" i="2"/>
  <c r="L230" i="2"/>
  <c r="L245" i="2"/>
  <c r="L261" i="2"/>
  <c r="L273" i="2"/>
  <c r="L287" i="2"/>
  <c r="L303" i="2"/>
  <c r="L315" i="2"/>
  <c r="L330" i="2"/>
  <c r="L346" i="2"/>
  <c r="L358" i="2"/>
  <c r="L373" i="2"/>
  <c r="L389" i="2"/>
  <c r="L401" i="2"/>
  <c r="L410" i="2"/>
  <c r="L419" i="2"/>
  <c r="L426" i="2"/>
  <c r="L432" i="2"/>
  <c r="L440" i="2"/>
  <c r="L447" i="2"/>
  <c r="L454" i="2"/>
  <c r="L462" i="2"/>
  <c r="L468" i="2"/>
  <c r="L475" i="2"/>
  <c r="L483" i="2"/>
  <c r="L91" i="2"/>
  <c r="L134" i="2"/>
  <c r="L177" i="2"/>
  <c r="L209" i="2"/>
  <c r="L239" i="2"/>
  <c r="L266" i="2"/>
  <c r="L294" i="2"/>
  <c r="L325" i="2"/>
  <c r="L351" i="2"/>
  <c r="L379" i="2"/>
  <c r="L406" i="2"/>
  <c r="L422" i="2"/>
  <c r="L436" i="2"/>
  <c r="L451" i="2"/>
  <c r="L464" i="2"/>
  <c r="L479" i="2"/>
  <c r="L491" i="2"/>
  <c r="L500" i="2"/>
  <c r="L511" i="2"/>
  <c r="L520" i="2"/>
  <c r="L528" i="2"/>
  <c r="L539" i="2"/>
  <c r="L548" i="2"/>
  <c r="L558" i="2"/>
  <c r="L12" i="2"/>
  <c r="L21" i="2"/>
  <c r="L31" i="2"/>
  <c r="L41" i="2"/>
  <c r="L51" i="2"/>
  <c r="L59" i="2"/>
  <c r="L69" i="2"/>
  <c r="L106" i="2"/>
  <c r="L149" i="2"/>
  <c r="L191" i="2"/>
  <c r="L219" i="2"/>
  <c r="L250" i="2"/>
  <c r="L277" i="2"/>
  <c r="L305" i="2"/>
  <c r="L335" i="2"/>
  <c r="L362" i="2"/>
  <c r="L390" i="2"/>
  <c r="L414" i="2"/>
  <c r="L427" i="2"/>
  <c r="L442" i="2"/>
  <c r="L456" i="2"/>
  <c r="L470" i="2"/>
  <c r="L484" i="2"/>
  <c r="L494" i="2"/>
  <c r="L504" i="2"/>
  <c r="L512" i="2"/>
  <c r="L522" i="2"/>
  <c r="L532" i="2"/>
  <c r="L542" i="2"/>
  <c r="L550" i="2"/>
  <c r="L4" i="2"/>
  <c r="L14" i="2"/>
  <c r="L24" i="2"/>
  <c r="L35" i="2"/>
  <c r="L43" i="2"/>
  <c r="L52" i="2"/>
  <c r="L63" i="2"/>
  <c r="L72" i="2"/>
  <c r="L113" i="2"/>
  <c r="L155" i="2"/>
  <c r="L197" i="2"/>
  <c r="L223" i="2"/>
  <c r="L251" i="2"/>
  <c r="L282" i="2"/>
  <c r="L309" i="2"/>
  <c r="L337" i="2"/>
  <c r="L367" i="2"/>
  <c r="L394" i="2"/>
  <c r="L415" i="2"/>
  <c r="L430" i="2"/>
  <c r="L443" i="2"/>
  <c r="L458" i="2"/>
  <c r="L472" i="2"/>
  <c r="L486" i="2"/>
  <c r="L496" i="2"/>
  <c r="L506" i="2"/>
  <c r="L515" i="2"/>
  <c r="L526" i="2"/>
  <c r="L534" i="2"/>
  <c r="L543" i="2"/>
  <c r="L554" i="2"/>
  <c r="L7" i="2"/>
  <c r="L15" i="2"/>
  <c r="L27" i="2"/>
  <c r="L36" i="2"/>
  <c r="L45" i="2"/>
  <c r="L56" i="2"/>
  <c r="L64" i="2"/>
  <c r="L73" i="2"/>
  <c r="L85" i="2"/>
  <c r="L127" i="2"/>
  <c r="L170" i="2"/>
  <c r="L207" i="2"/>
  <c r="L234" i="2"/>
  <c r="L262" i="2"/>
  <c r="L293" i="2"/>
  <c r="L319" i="2"/>
  <c r="L347" i="2"/>
  <c r="L378" i="2"/>
  <c r="L403" i="2"/>
  <c r="L420" i="2"/>
  <c r="L435" i="2"/>
  <c r="L448" i="2"/>
  <c r="L463" i="2"/>
  <c r="L478" i="2"/>
  <c r="L490" i="2"/>
  <c r="L499" i="2"/>
  <c r="L507" i="2"/>
  <c r="L518" i="2"/>
  <c r="L527" i="2"/>
  <c r="L536" i="2"/>
  <c r="L547" i="2"/>
  <c r="L555" i="2"/>
  <c r="L8" i="2"/>
  <c r="L20" i="2"/>
  <c r="L29" i="2"/>
  <c r="L37" i="2"/>
  <c r="L48" i="2"/>
  <c r="L57" i="2"/>
  <c r="L67" i="2"/>
  <c r="B16" i="2" l="1"/>
  <c r="B17" i="2" s="1"/>
  <c r="R334" i="2" s="1"/>
  <c r="R3" i="2"/>
  <c r="R20" i="2"/>
  <c r="R132" i="2"/>
  <c r="R148" i="2"/>
  <c r="R260" i="2"/>
  <c r="R276" i="2"/>
  <c r="R49" i="2"/>
  <c r="R65" i="2"/>
  <c r="R177" i="2"/>
  <c r="R193" i="2"/>
  <c r="R273" i="2"/>
  <c r="R289" i="2"/>
  <c r="R26" i="2"/>
  <c r="R42" i="2"/>
  <c r="R90" i="2"/>
  <c r="R106" i="2"/>
  <c r="R154" i="2"/>
  <c r="R170" i="2"/>
  <c r="R178" i="2"/>
  <c r="R210" i="2"/>
  <c r="R306" i="2"/>
  <c r="R330" i="2"/>
  <c r="R381" i="2"/>
  <c r="R397" i="2"/>
  <c r="R445" i="2"/>
  <c r="R461" i="2"/>
  <c r="R147" i="2"/>
  <c r="R247" i="2"/>
  <c r="R123" i="2"/>
  <c r="R179" i="2"/>
  <c r="R275" i="2"/>
  <c r="R307" i="2"/>
  <c r="R366" i="2"/>
  <c r="R382" i="2"/>
  <c r="R430" i="2"/>
  <c r="R446" i="2"/>
  <c r="R494" i="2"/>
  <c r="R131" i="2"/>
  <c r="R79" i="2"/>
  <c r="R143" i="2"/>
  <c r="R254" i="2"/>
  <c r="R286" i="2"/>
  <c r="R355" i="2"/>
  <c r="R371" i="2"/>
  <c r="R403" i="2"/>
  <c r="R419" i="2"/>
  <c r="R435" i="2"/>
  <c r="R451" i="2"/>
  <c r="R467" i="2"/>
  <c r="R483" i="2"/>
  <c r="R499" i="2"/>
  <c r="R99" i="2"/>
  <c r="R215" i="2"/>
  <c r="R318" i="2"/>
  <c r="R496" i="2"/>
  <c r="R432" i="2"/>
  <c r="R368" i="2"/>
  <c r="R380" i="2"/>
  <c r="R440" i="2"/>
  <c r="R376" i="2"/>
  <c r="R476" i="2"/>
  <c r="R364" i="2"/>
  <c r="R452" i="2"/>
  <c r="R388" i="2"/>
  <c r="R7" i="2"/>
  <c r="R24" i="2"/>
  <c r="R40" i="2"/>
  <c r="R56" i="2"/>
  <c r="R72" i="2"/>
  <c r="R88" i="2"/>
  <c r="R104" i="2"/>
  <c r="R120" i="2"/>
  <c r="R136" i="2"/>
  <c r="R152" i="2"/>
  <c r="R168" i="2"/>
  <c r="R184" i="2"/>
  <c r="R200" i="2"/>
  <c r="R216" i="2"/>
  <c r="R232" i="2"/>
  <c r="R248" i="2"/>
  <c r="R264" i="2"/>
  <c r="R280" i="2"/>
  <c r="R296" i="2"/>
  <c r="R312" i="2"/>
  <c r="R328" i="2"/>
  <c r="R4" i="2"/>
  <c r="R21" i="2"/>
  <c r="R37" i="2"/>
  <c r="R53" i="2"/>
  <c r="R69" i="2"/>
  <c r="R85" i="2"/>
  <c r="R101" i="2"/>
  <c r="R117" i="2"/>
  <c r="R133" i="2"/>
  <c r="R149" i="2"/>
  <c r="R165" i="2"/>
  <c r="R181" i="2"/>
  <c r="R197" i="2"/>
  <c r="R213" i="2"/>
  <c r="R229" i="2"/>
  <c r="R245" i="2"/>
  <c r="R261" i="2"/>
  <c r="R277" i="2"/>
  <c r="R424" i="2"/>
  <c r="R444" i="2"/>
  <c r="R436" i="2"/>
  <c r="R11" i="2"/>
  <c r="B21" i="2" s="1"/>
  <c r="R44" i="2"/>
  <c r="R76" i="2"/>
  <c r="R108" i="2"/>
  <c r="R140" i="2"/>
  <c r="R172" i="2"/>
  <c r="R204" i="2"/>
  <c r="R236" i="2"/>
  <c r="R268" i="2"/>
  <c r="R300" i="2"/>
  <c r="R332" i="2"/>
  <c r="R25" i="2"/>
  <c r="R57" i="2"/>
  <c r="R89" i="2"/>
  <c r="R121" i="2"/>
  <c r="R153" i="2"/>
  <c r="R185" i="2"/>
  <c r="R217" i="2"/>
  <c r="R249" i="2"/>
  <c r="R281" i="2"/>
  <c r="R301" i="2"/>
  <c r="R13" i="2"/>
  <c r="R34" i="2"/>
  <c r="R54" i="2"/>
  <c r="R78" i="2"/>
  <c r="R98" i="2"/>
  <c r="R118" i="2"/>
  <c r="R142" i="2"/>
  <c r="R162" i="2"/>
  <c r="R39" i="2"/>
  <c r="R135" i="2"/>
  <c r="R194" i="2"/>
  <c r="R234" i="2"/>
  <c r="R282" i="2"/>
  <c r="R319" i="2"/>
  <c r="R345" i="2"/>
  <c r="R369" i="2"/>
  <c r="R389" i="2"/>
  <c r="R409" i="2"/>
  <c r="R433" i="2"/>
  <c r="R453" i="2"/>
  <c r="R473" i="2"/>
  <c r="R497" i="2"/>
  <c r="R199" i="2"/>
  <c r="R311" i="2"/>
  <c r="R75" i="2"/>
  <c r="R155" i="2"/>
  <c r="R203" i="2"/>
  <c r="R251" i="2"/>
  <c r="R291" i="2"/>
  <c r="R326" i="2"/>
  <c r="R354" i="2"/>
  <c r="R374" i="2"/>
  <c r="R394" i="2"/>
  <c r="R418" i="2"/>
  <c r="R438" i="2"/>
  <c r="R458" i="2"/>
  <c r="R482" i="2"/>
  <c r="R2" i="2"/>
  <c r="R231" i="2"/>
  <c r="R31" i="2"/>
  <c r="R111" i="2"/>
  <c r="R182" i="2"/>
  <c r="R230" i="2"/>
  <c r="R270" i="2"/>
  <c r="R310" i="2"/>
  <c r="R343" i="2"/>
  <c r="R363" i="2"/>
  <c r="R383" i="2"/>
  <c r="R407" i="2"/>
  <c r="R427" i="2"/>
  <c r="R447" i="2"/>
  <c r="R471" i="2"/>
  <c r="R491" i="2"/>
  <c r="R83" i="2"/>
  <c r="R239" i="2"/>
  <c r="R412" i="2"/>
  <c r="R448" i="2"/>
  <c r="R352" i="2"/>
  <c r="R408" i="2"/>
  <c r="R428" i="2"/>
  <c r="R420" i="2"/>
  <c r="R15" i="2"/>
  <c r="R48" i="2"/>
  <c r="R80" i="2"/>
  <c r="R112" i="2"/>
  <c r="R144" i="2"/>
  <c r="R176" i="2"/>
  <c r="R208" i="2"/>
  <c r="R240" i="2"/>
  <c r="R272" i="2"/>
  <c r="R304" i="2"/>
  <c r="R336" i="2"/>
  <c r="R29" i="2"/>
  <c r="R61" i="2"/>
  <c r="R93" i="2"/>
  <c r="R125" i="2"/>
  <c r="R157" i="2"/>
  <c r="R189" i="2"/>
  <c r="R221" i="2"/>
  <c r="R253" i="2"/>
  <c r="R285" i="2"/>
  <c r="R309" i="2"/>
  <c r="R18" i="2"/>
  <c r="R38" i="2"/>
  <c r="R62" i="2"/>
  <c r="R82" i="2"/>
  <c r="R102" i="2"/>
  <c r="R126" i="2"/>
  <c r="R146" i="2"/>
  <c r="R166" i="2"/>
  <c r="R71" i="2"/>
  <c r="R151" i="2"/>
  <c r="R202" i="2"/>
  <c r="R250" i="2"/>
  <c r="R290" i="2"/>
  <c r="R325" i="2"/>
  <c r="R353" i="2"/>
  <c r="R373" i="2"/>
  <c r="R393" i="2"/>
  <c r="R417" i="2"/>
  <c r="R437" i="2"/>
  <c r="R457" i="2"/>
  <c r="R481" i="2"/>
  <c r="R501" i="2"/>
  <c r="R223" i="2"/>
  <c r="R10" i="2"/>
  <c r="R91" i="2"/>
  <c r="R171" i="2"/>
  <c r="R219" i="2"/>
  <c r="R259" i="2"/>
  <c r="R299" i="2"/>
  <c r="R337" i="2"/>
  <c r="R358" i="2"/>
  <c r="R378" i="2"/>
  <c r="R402" i="2"/>
  <c r="R422" i="2"/>
  <c r="R442" i="2"/>
  <c r="R466" i="2"/>
  <c r="R486" i="2"/>
  <c r="R35" i="2"/>
  <c r="R279" i="2"/>
  <c r="R47" i="2"/>
  <c r="R127" i="2"/>
  <c r="R198" i="2"/>
  <c r="R238" i="2"/>
  <c r="R278" i="2"/>
  <c r="R322" i="2"/>
  <c r="R347" i="2"/>
  <c r="R367" i="2"/>
  <c r="R391" i="2"/>
  <c r="R411" i="2"/>
  <c r="R431" i="2"/>
  <c r="R455" i="2"/>
  <c r="R475" i="2"/>
  <c r="R495" i="2"/>
  <c r="R115" i="2"/>
  <c r="R263" i="2"/>
  <c r="R348" i="2"/>
  <c r="R416" i="2"/>
  <c r="R329" i="2"/>
  <c r="R488" i="2"/>
  <c r="R360" i="2"/>
  <c r="R500" i="2"/>
  <c r="R372" i="2"/>
  <c r="R28" i="2"/>
  <c r="R60" i="2"/>
  <c r="R356" i="2"/>
  <c r="R96" i="2"/>
  <c r="R160" i="2"/>
  <c r="R224" i="2"/>
  <c r="R288" i="2"/>
  <c r="R12" i="2"/>
  <c r="R77" i="2"/>
  <c r="R141" i="2"/>
  <c r="R205" i="2"/>
  <c r="R269" i="2"/>
  <c r="R5" i="2"/>
  <c r="R50" i="2"/>
  <c r="R94" i="2"/>
  <c r="R134" i="2"/>
  <c r="R23" i="2"/>
  <c r="R186" i="2"/>
  <c r="R266" i="2"/>
  <c r="R341" i="2"/>
  <c r="R385" i="2"/>
  <c r="R425" i="2"/>
  <c r="R469" i="2"/>
  <c r="R183" i="2"/>
  <c r="R43" i="2"/>
  <c r="R195" i="2"/>
  <c r="R283" i="2"/>
  <c r="R346" i="2"/>
  <c r="R390" i="2"/>
  <c r="R434" i="2"/>
  <c r="R474" i="2"/>
  <c r="R207" i="2"/>
  <c r="R95" i="2"/>
  <c r="R214" i="2"/>
  <c r="R302" i="2"/>
  <c r="R359" i="2"/>
  <c r="R399" i="2"/>
  <c r="R443" i="2"/>
  <c r="R487" i="2"/>
  <c r="R191" i="2"/>
  <c r="R464" i="2"/>
  <c r="R472" i="2"/>
  <c r="R32" i="2"/>
  <c r="R124" i="2"/>
  <c r="R188" i="2"/>
  <c r="R252" i="2"/>
  <c r="R316" i="2"/>
  <c r="R41" i="2"/>
  <c r="R105" i="2"/>
  <c r="R169" i="2"/>
  <c r="R233" i="2"/>
  <c r="R293" i="2"/>
  <c r="R22" i="2"/>
  <c r="R66" i="2"/>
  <c r="R110" i="2"/>
  <c r="R150" i="2"/>
  <c r="R87" i="2"/>
  <c r="R218" i="2"/>
  <c r="R298" i="2"/>
  <c r="R357" i="2"/>
  <c r="R401" i="2"/>
  <c r="R441" i="2"/>
  <c r="R485" i="2"/>
  <c r="R271" i="2"/>
  <c r="R107" i="2"/>
  <c r="R227" i="2"/>
  <c r="R315" i="2"/>
  <c r="R362" i="2"/>
  <c r="R406" i="2"/>
  <c r="R450" i="2"/>
  <c r="R490" i="2"/>
  <c r="R303" i="2"/>
  <c r="R159" i="2"/>
  <c r="R246" i="2"/>
  <c r="R327" i="2"/>
  <c r="R375" i="2"/>
  <c r="R415" i="2"/>
  <c r="R459" i="2"/>
  <c r="R19" i="2"/>
  <c r="R287" i="2"/>
  <c r="R400" i="2"/>
  <c r="R344" i="2"/>
  <c r="R64" i="2"/>
  <c r="R128" i="2"/>
  <c r="R192" i="2"/>
  <c r="R256" i="2"/>
  <c r="R320" i="2"/>
  <c r="R45" i="2"/>
  <c r="R109" i="2"/>
  <c r="R173" i="2"/>
  <c r="R237" i="2"/>
  <c r="R297" i="2"/>
  <c r="R30" i="2"/>
  <c r="R70" i="2"/>
  <c r="R114" i="2"/>
  <c r="R158" i="2"/>
  <c r="R103" i="2"/>
  <c r="R226" i="2"/>
  <c r="R314" i="2"/>
  <c r="R361" i="2"/>
  <c r="R405" i="2"/>
  <c r="R449" i="2"/>
  <c r="R489" i="2"/>
  <c r="R295" i="2"/>
  <c r="R139" i="2"/>
  <c r="R235" i="2"/>
  <c r="R321" i="2"/>
  <c r="R370" i="2"/>
  <c r="R410" i="2"/>
  <c r="R454" i="2"/>
  <c r="R498" i="2"/>
  <c r="R323" i="2"/>
  <c r="R174" i="2"/>
  <c r="R262" i="2"/>
  <c r="R333" i="2"/>
  <c r="R379" i="2"/>
  <c r="R423" i="2"/>
  <c r="R463" i="2"/>
  <c r="R67" i="2"/>
  <c r="R460" i="2"/>
  <c r="R384" i="2"/>
  <c r="R484" i="2"/>
  <c r="R92" i="2"/>
  <c r="R156" i="2"/>
  <c r="R220" i="2"/>
  <c r="R284" i="2"/>
  <c r="R8" i="2"/>
  <c r="R73" i="2"/>
  <c r="R137" i="2"/>
  <c r="R201" i="2"/>
  <c r="R265" i="2"/>
  <c r="R313" i="2"/>
  <c r="R46" i="2"/>
  <c r="R86" i="2"/>
  <c r="R130" i="2"/>
  <c r="R6" i="2"/>
  <c r="R167" i="2"/>
  <c r="R258" i="2"/>
  <c r="R335" i="2"/>
  <c r="R377" i="2"/>
  <c r="R421" i="2"/>
  <c r="R465" i="2"/>
  <c r="R51" i="2"/>
  <c r="R27" i="2"/>
  <c r="R187" i="2"/>
  <c r="R267" i="2"/>
  <c r="R342" i="2"/>
  <c r="R386" i="2"/>
  <c r="R426" i="2"/>
  <c r="R470" i="2"/>
  <c r="R175" i="2"/>
  <c r="R63" i="2"/>
  <c r="R206" i="2"/>
  <c r="R294" i="2"/>
  <c r="R351" i="2"/>
  <c r="R395" i="2"/>
  <c r="R439" i="2"/>
  <c r="R479" i="2"/>
  <c r="R163" i="2"/>
  <c r="R480" i="2"/>
  <c r="R338" i="2" l="1"/>
  <c r="R222" i="2"/>
  <c r="R14" i="2"/>
  <c r="R478" i="2"/>
  <c r="R414" i="2"/>
  <c r="R350" i="2"/>
  <c r="R243" i="2"/>
  <c r="R59" i="2"/>
  <c r="R493" i="2"/>
  <c r="R429" i="2"/>
  <c r="R365" i="2"/>
  <c r="R274" i="2"/>
  <c r="R119" i="2"/>
  <c r="R138" i="2"/>
  <c r="R74" i="2"/>
  <c r="R9" i="2"/>
  <c r="R257" i="2"/>
  <c r="R129" i="2"/>
  <c r="R340" i="2"/>
  <c r="R212" i="2"/>
  <c r="R84" i="2"/>
  <c r="R396" i="2"/>
  <c r="R387" i="2"/>
  <c r="R317" i="2"/>
  <c r="R190" i="2"/>
  <c r="R255" i="2"/>
  <c r="R462" i="2"/>
  <c r="R398" i="2"/>
  <c r="R331" i="2"/>
  <c r="R211" i="2"/>
  <c r="R339" i="2"/>
  <c r="R477" i="2"/>
  <c r="R413" i="2"/>
  <c r="R349" i="2"/>
  <c r="R242" i="2"/>
  <c r="R55" i="2"/>
  <c r="R122" i="2"/>
  <c r="R58" i="2"/>
  <c r="R305" i="2"/>
  <c r="R241" i="2"/>
  <c r="R113" i="2"/>
  <c r="R324" i="2"/>
  <c r="R196" i="2"/>
  <c r="R68" i="2"/>
  <c r="B19" i="2" s="1"/>
  <c r="R492" i="2"/>
  <c r="R225" i="2"/>
  <c r="R161" i="2"/>
  <c r="R97" i="2"/>
  <c r="R33" i="2"/>
  <c r="R308" i="2"/>
  <c r="R244" i="2"/>
  <c r="R180" i="2"/>
  <c r="R116" i="2"/>
  <c r="R52" i="2"/>
  <c r="R404" i="2"/>
  <c r="R392" i="2"/>
  <c r="R209" i="2"/>
  <c r="R145" i="2"/>
  <c r="R81" i="2"/>
  <c r="R17" i="2"/>
  <c r="R292" i="2"/>
  <c r="R228" i="2"/>
  <c r="R164" i="2"/>
  <c r="R100" i="2"/>
  <c r="R36" i="2"/>
  <c r="R468" i="2"/>
  <c r="R456" i="2"/>
</calcChain>
</file>

<file path=xl/sharedStrings.xml><?xml version="1.0" encoding="utf-8"?>
<sst xmlns="http://schemas.openxmlformats.org/spreadsheetml/2006/main" count="68" uniqueCount="52">
  <si>
    <t>Number</t>
  </si>
  <si>
    <t>Current</t>
  </si>
  <si>
    <t>Each</t>
  </si>
  <si>
    <t>LEDs Full White</t>
  </si>
  <si>
    <t>A, each</t>
  </si>
  <si>
    <t>segment</t>
  </si>
  <si>
    <t>1.5A</t>
  </si>
  <si>
    <t>at 12V</t>
  </si>
  <si>
    <t>Segment Current</t>
  </si>
  <si>
    <t>Segment Voltage</t>
  </si>
  <si>
    <t>Segment Resistance</t>
  </si>
  <si>
    <t>Max Segments</t>
  </si>
  <si>
    <t>Flip Time</t>
  </si>
  <si>
    <t>s</t>
  </si>
  <si>
    <t>V</t>
  </si>
  <si>
    <t>A</t>
  </si>
  <si>
    <t>ohm</t>
  </si>
  <si>
    <t>absolute max</t>
  </si>
  <si>
    <t>Overall LEDS</t>
  </si>
  <si>
    <t>per digit</t>
  </si>
  <si>
    <t>dots</t>
  </si>
  <si>
    <t>ampm</t>
  </si>
  <si>
    <t>total</t>
  </si>
  <si>
    <t>LED current</t>
  </si>
  <si>
    <t>Charge Voltage</t>
  </si>
  <si>
    <t>Discharge Voltage</t>
  </si>
  <si>
    <t>Time</t>
  </si>
  <si>
    <t>Voltage</t>
  </si>
  <si>
    <t>Capacitance</t>
  </si>
  <si>
    <t>Final Voltage</t>
  </si>
  <si>
    <t>Charge Time</t>
  </si>
  <si>
    <t>Chg Time</t>
  </si>
  <si>
    <t>Absolute Max Charge Time</t>
  </si>
  <si>
    <t>Goal Charge Time</t>
  </si>
  <si>
    <t>Required Charge Current</t>
  </si>
  <si>
    <t>Chosen Charge Current</t>
  </si>
  <si>
    <t>F</t>
  </si>
  <si>
    <t>Equivalent load resistance</t>
  </si>
  <si>
    <t>Cap Voltage</t>
  </si>
  <si>
    <t>Number of caps</t>
  </si>
  <si>
    <t>Derating</t>
  </si>
  <si>
    <t>Max ESR drop</t>
  </si>
  <si>
    <t>idk</t>
  </si>
  <si>
    <t>Max pack ESR</t>
  </si>
  <si>
    <t>Max cap ESR each</t>
  </si>
  <si>
    <t>Required Overall Capacitance</t>
  </si>
  <si>
    <t>Chosen Overall Capacitance</t>
  </si>
  <si>
    <t>EACH CAP</t>
  </si>
  <si>
    <t>ESP8266</t>
  </si>
  <si>
    <t>Digit Stuff</t>
  </si>
  <si>
    <t>Other Main PCB Stuff</t>
  </si>
  <si>
    <t>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</si>
</sst>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Voltage vs</a:t>
            </a:r>
            <a:r>
              <a:rPr lang="en-US" baseline="0"/>
              <a:t>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'Capacitor Stuff'!$L$1</c:f>
              <c:strCache>
                <c:ptCount val="1"/>
                <c:pt idx="0">
                  <c:v>Final 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'Capacitor Stuff'!$K$2:$K$73</c:f>
              <c:numCache>
                <c:formatCode>General</c:formatCode>
                <c:ptCount val="7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</c:numCache>
            </c:numRef>
          </c:xVal>
          <c:yVal>
            <c:numRef>
              <c:f>'Capacitor Stuff'!$L$2:$L$73</c:f>
              <c:numCache>
                <c:formatCode>General</c:formatCode>
                <c:ptCount val="72"/>
                <c:pt idx="0">
                  <c:v>0.1666349480736346</c:v>
                </c:pt>
                <c:pt idx="1">
                  <c:v>1.5809883684279651</c:v>
                </c:pt>
                <c:pt idx="2">
                  <c:v>3.3469524022264472</c:v>
                </c:pt>
                <c:pt idx="3">
                  <c:v>4.8697870103752461</c:v>
                </c:pt>
                <c:pt idx="4">
                  <c:v>6.0985448961089865</c:v>
                </c:pt>
                <c:pt idx="5">
                  <c:v>7.0854982911152202</c:v>
                </c:pt>
                <c:pt idx="6">
                  <c:v>7.8868203663866963</c:v>
                </c:pt>
                <c:pt idx="7">
                  <c:v>8.5467423709638446</c:v>
                </c:pt>
                <c:pt idx="8">
                  <c:v>9.0979598956895007</c:v>
                </c:pt>
                <c:pt idx="9">
                  <c:v>9.5644222743265992</c:v>
                </c:pt>
                <c:pt idx="10">
                  <c:v>9.9638076429644293</c:v>
                </c:pt>
                <c:pt idx="11">
                  <c:v>10.309339181864583</c:v>
                </c:pt>
                <c:pt idx="12">
                  <c:v>10.611054711060925</c:v>
                </c:pt>
                <c:pt idx="13">
                  <c:v>10.876686328831978</c:v>
                </c:pt>
                <c:pt idx="15">
                  <c:v>11.112273310225769</c:v>
                </c:pt>
                <c:pt idx="16">
                  <c:v>11.322594029835111</c:v>
                </c:pt>
                <c:pt idx="17">
                  <c:v>11.511474479573611</c:v>
                </c:pt>
                <c:pt idx="18">
                  <c:v>11.682011746071073</c:v>
                </c:pt>
                <c:pt idx="19">
                  <c:v>11.836738131374865</c:v>
                </c:pt>
                <c:pt idx="20">
                  <c:v>11.977743281390655</c:v>
                </c:pt>
                <c:pt idx="21">
                  <c:v>12.10676620508084</c:v>
                </c:pt>
                <c:pt idx="22">
                  <c:v>12.225265422250205</c:v>
                </c:pt>
                <c:pt idx="23">
                  <c:v>12.334473025615775</c:v>
                </c:pt>
                <c:pt idx="24">
                  <c:v>12.435436772706005</c:v>
                </c:pt>
                <c:pt idx="25">
                  <c:v>12.52905317116908</c:v>
                </c:pt>
                <c:pt idx="26">
                  <c:v>12.616093716595241</c:v>
                </c:pt>
                <c:pt idx="27">
                  <c:v>12.697225873359212</c:v>
                </c:pt>
                <c:pt idx="28">
                  <c:v>12.773029982446594</c:v>
                </c:pt>
                <c:pt idx="29">
                  <c:v>12.844012986341706</c:v>
                </c:pt>
                <c:pt idx="30">
                  <c:v>12.910619646375867</c:v>
                </c:pt>
                <c:pt idx="31">
                  <c:v>12.973241769555477</c:v>
                </c:pt>
                <c:pt idx="32">
                  <c:v>13.032225843942648</c:v>
                </c:pt>
                <c:pt idx="33">
                  <c:v>13.087879393041357</c:v>
                </c:pt>
                <c:pt idx="34">
                  <c:v>13.140476292494277</c:v>
                </c:pt>
                <c:pt idx="35">
                  <c:v>13.190261241109589</c:v>
                </c:pt>
                <c:pt idx="36">
                  <c:v>13.237453538768932</c:v>
                </c:pt>
                <c:pt idx="37">
                  <c:v>13.282250293175268</c:v>
                </c:pt>
                <c:pt idx="38">
                  <c:v>13.324829153524746</c:v>
                </c:pt>
                <c:pt idx="39">
                  <c:v>13.365350650433344</c:v>
                </c:pt>
                <c:pt idx="40">
                  <c:v>13.403960206627735</c:v>
                </c:pt>
                <c:pt idx="41">
                  <c:v>13.440789871126867</c:v>
                </c:pt>
                <c:pt idx="42">
                  <c:v>13.475959820221066</c:v>
                </c:pt>
                <c:pt idx="43">
                  <c:v>13.509579660984537</c:v>
                </c:pt>
                <c:pt idx="44">
                  <c:v>13.541749566941231</c:v>
                </c:pt>
                <c:pt idx="45">
                  <c:v>13.572561270539394</c:v>
                </c:pt>
                <c:pt idx="46">
                  <c:v>13.602098933041058</c:v>
                </c:pt>
                <c:pt idx="47">
                  <c:v>13.630439909115964</c:v>
                </c:pt>
                <c:pt idx="48">
                  <c:v>13.657655420700513</c:v>
                </c:pt>
                <c:pt idx="49">
                  <c:v>13.683811152428177</c:v>
                </c:pt>
                <c:pt idx="50">
                  <c:v>13.708967779068423</c:v>
                </c:pt>
                <c:pt idx="51">
                  <c:v>13.733181433854829</c:v>
                </c:pt>
                <c:pt idx="52">
                  <c:v>13.756504125283014</c:v>
                </c:pt>
                <c:pt idx="53">
                  <c:v>13.778984108868769</c:v>
                </c:pt>
                <c:pt idx="54">
                  <c:v>13.800666219439849</c:v>
                </c:pt>
                <c:pt idx="55">
                  <c:v>13.821592168760963</c:v>
                </c:pt>
                <c:pt idx="56">
                  <c:v>13.841800812636299</c:v>
                </c:pt>
                <c:pt idx="57">
                  <c:v>13.861328391077652</c:v>
                </c:pt>
                <c:pt idx="58">
                  <c:v>13.880208744652423</c:v>
                </c:pt>
                <c:pt idx="59">
                  <c:v>13.89847350972121</c:v>
                </c:pt>
                <c:pt idx="60">
                  <c:v>13.916152294928294</c:v>
                </c:pt>
                <c:pt idx="61">
                  <c:v>13.933272841010854</c:v>
                </c:pt>
                <c:pt idx="62">
                  <c:v>13.949861165736817</c:v>
                </c:pt>
                <c:pt idx="63">
                  <c:v>13.965941695560341</c:v>
                </c:pt>
                <c:pt idx="64">
                  <c:v>13.981537385392913</c:v>
                </c:pt>
                <c:pt idx="65">
                  <c:v>13.996669827722492</c:v>
                </c:pt>
                <c:pt idx="66">
                  <c:v>14.011359352169237</c:v>
                </c:pt>
                <c:pt idx="67">
                  <c:v>14.025625116441137</c:v>
                </c:pt>
                <c:pt idx="68">
                  <c:v>14.039485189543603</c:v>
                </c:pt>
                <c:pt idx="69">
                  <c:v>14.052956628001491</c:v>
                </c:pt>
                <c:pt idx="70">
                  <c:v>14.066055545768467</c:v>
                </c:pt>
                <c:pt idx="71">
                  <c:v>14.078797178425042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A-46F3-A67F-C830BD53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14207"/>
        <c:axId val="1415840191"/>
      </c:scatterChart>
      <c:valAx>
        <c:axId val="14094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40191"/>
        <c:crosses val="autoZero"/>
        <c:crossBetween val="midCat"/>
      </c:valAx>
      <c:valAx>
        <c:axId val="1415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1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 Time vs chg</a:t>
            </a:r>
            <a:r>
              <a:rPr lang="en-US" baseline="0"/>
              <a:t>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'Capacitor Stuff'!$R$1</c:f>
              <c:strCache>
                <c:ptCount val="1"/>
                <c:pt idx="0">
                  <c:v>Chg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'Capacitor Stuff'!$Q$2:$Q$558</c:f>
              <c:numCache>
                <c:formatCode>General</c:formatCode>
                <c:ptCount val="5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'Capacitor Stuff'!$R$2:$R$558</c:f>
              <c:numCache>
                <c:formatCode>General</c:formatCode>
                <c:ptCount val="557"/>
                <c:pt idx="0">
                  <c:v>63.000000000000007</c:v>
                </c:pt>
                <c:pt idx="1">
                  <c:v>31.500000000000004</c:v>
                </c:pt>
                <c:pt idx="2">
                  <c:v>21.000000000000004</c:v>
                </c:pt>
                <c:pt idx="3">
                  <c:v>15.750000000000002</c:v>
                </c:pt>
                <c:pt idx="4">
                  <c:v>12.600000000000001</c:v>
                </c:pt>
                <c:pt idx="5">
                  <c:v>10.500000000000002</c:v>
                </c:pt>
                <c:pt idx="6">
                  <c:v>9.0000000000000018</c:v>
                </c:pt>
                <c:pt idx="7">
                  <c:v>7.8750000000000009</c:v>
                </c:pt>
                <c:pt idx="8">
                  <c:v>7.0000000000000009</c:v>
                </c:pt>
                <c:pt idx="9">
                  <c:v>6.3000000000000007</c:v>
                </c:pt>
                <c:pt idx="10">
                  <c:v>5.7272727272727275</c:v>
                </c:pt>
                <c:pt idx="11">
                  <c:v>5.2500000000000009</c:v>
                </c:pt>
                <c:pt idx="12">
                  <c:v>4.8461538461538467</c:v>
                </c:pt>
                <c:pt idx="13">
                  <c:v>4.5000000000000009</c:v>
                </c:pt>
                <c:pt idx="15">
                  <c:v>4.2</c:v>
                </c:pt>
                <c:pt idx="16">
                  <c:v>3.9375000000000004</c:v>
                </c:pt>
                <c:pt idx="17">
                  <c:v>3.7058823529411771</c:v>
                </c:pt>
                <c:pt idx="18">
                  <c:v>3.5000000000000004</c:v>
                </c:pt>
                <c:pt idx="19">
                  <c:v>3.3157894736842111</c:v>
                </c:pt>
                <c:pt idx="20">
                  <c:v>3.1500000000000004</c:v>
                </c:pt>
                <c:pt idx="21">
                  <c:v>3</c:v>
                </c:pt>
                <c:pt idx="22">
                  <c:v>2.8636363636363638</c:v>
                </c:pt>
                <c:pt idx="23">
                  <c:v>2.7391304347826093</c:v>
                </c:pt>
                <c:pt idx="24">
                  <c:v>2.6250000000000004</c:v>
                </c:pt>
                <c:pt idx="25">
                  <c:v>2.5200000000000005</c:v>
                </c:pt>
                <c:pt idx="26">
                  <c:v>2.4230769230769234</c:v>
                </c:pt>
                <c:pt idx="27">
                  <c:v>2.3333333333333335</c:v>
                </c:pt>
                <c:pt idx="28">
                  <c:v>2.2500000000000004</c:v>
                </c:pt>
                <c:pt idx="29">
                  <c:v>2.1724137931034484</c:v>
                </c:pt>
                <c:pt idx="30">
                  <c:v>2.1</c:v>
                </c:pt>
                <c:pt idx="31">
                  <c:v>2.032258064516129</c:v>
                </c:pt>
                <c:pt idx="32">
                  <c:v>1.9687500000000002</c:v>
                </c:pt>
                <c:pt idx="33">
                  <c:v>1.9090909090909094</c:v>
                </c:pt>
                <c:pt idx="34">
                  <c:v>1.8529411764705885</c:v>
                </c:pt>
                <c:pt idx="35">
                  <c:v>1.8000000000000003</c:v>
                </c:pt>
                <c:pt idx="36">
                  <c:v>1.7500000000000002</c:v>
                </c:pt>
                <c:pt idx="37">
                  <c:v>1.7027027027027029</c:v>
                </c:pt>
                <c:pt idx="38">
                  <c:v>1.6578947368421055</c:v>
                </c:pt>
                <c:pt idx="39">
                  <c:v>1.6153846153846156</c:v>
                </c:pt>
                <c:pt idx="40">
                  <c:v>1.5750000000000002</c:v>
                </c:pt>
                <c:pt idx="41">
                  <c:v>1.5365853658536588</c:v>
                </c:pt>
                <c:pt idx="42">
                  <c:v>1.5</c:v>
                </c:pt>
                <c:pt idx="43">
                  <c:v>1.4651162790697676</c:v>
                </c:pt>
                <c:pt idx="44">
                  <c:v>1.4318181818181819</c:v>
                </c:pt>
                <c:pt idx="45">
                  <c:v>1.4000000000000001</c:v>
                </c:pt>
                <c:pt idx="46">
                  <c:v>1.3695652173913047</c:v>
                </c:pt>
                <c:pt idx="47">
                  <c:v>1.3404255319148937</c:v>
                </c:pt>
                <c:pt idx="48">
                  <c:v>1.3125000000000002</c:v>
                </c:pt>
                <c:pt idx="49">
                  <c:v>1.2857142857142858</c:v>
                </c:pt>
                <c:pt idx="50">
                  <c:v>1.2600000000000002</c:v>
                </c:pt>
                <c:pt idx="51">
                  <c:v>1.2352941176470591</c:v>
                </c:pt>
                <c:pt idx="52">
                  <c:v>1.2115384615384617</c:v>
                </c:pt>
                <c:pt idx="53">
                  <c:v>1.188679245283019</c:v>
                </c:pt>
                <c:pt idx="54">
                  <c:v>1.1666666666666667</c:v>
                </c:pt>
                <c:pt idx="55">
                  <c:v>1.1454545454545455</c:v>
                </c:pt>
                <c:pt idx="56">
                  <c:v>1.1250000000000002</c:v>
                </c:pt>
                <c:pt idx="57">
                  <c:v>1.1052631578947369</c:v>
                </c:pt>
                <c:pt idx="58">
                  <c:v>1.0862068965517242</c:v>
                </c:pt>
                <c:pt idx="59">
                  <c:v>1.0677966101694916</c:v>
                </c:pt>
                <c:pt idx="60">
                  <c:v>1.05</c:v>
                </c:pt>
                <c:pt idx="61">
                  <c:v>1.0327868852459019</c:v>
                </c:pt>
                <c:pt idx="62">
                  <c:v>1.0161290322580645</c:v>
                </c:pt>
                <c:pt idx="63">
                  <c:v>1.0000000000000002</c:v>
                </c:pt>
                <c:pt idx="64">
                  <c:v>0.98437500000000011</c:v>
                </c:pt>
                <c:pt idx="65">
                  <c:v>0.96923076923076934</c:v>
                </c:pt>
                <c:pt idx="66">
                  <c:v>0.9545454545454547</c:v>
                </c:pt>
                <c:pt idx="67">
                  <c:v>0.94029850746268662</c:v>
                </c:pt>
                <c:pt idx="68">
                  <c:v>0.92647058823529427</c:v>
                </c:pt>
                <c:pt idx="69">
                  <c:v>0.91304347826086962</c:v>
                </c:pt>
                <c:pt idx="70">
                  <c:v>0.90000000000000013</c:v>
                </c:pt>
                <c:pt idx="71">
                  <c:v>0.88732394366197198</c:v>
                </c:pt>
                <c:pt idx="72">
                  <c:v>0.87500000000000011</c:v>
                </c:pt>
                <c:pt idx="73">
                  <c:v>0.8630136986301371</c:v>
                </c:pt>
                <c:pt idx="74">
                  <c:v>0.85135135135135143</c:v>
                </c:pt>
                <c:pt idx="75">
                  <c:v>0.84000000000000008</c:v>
                </c:pt>
                <c:pt idx="76">
                  <c:v>0.82894736842105277</c:v>
                </c:pt>
                <c:pt idx="77">
                  <c:v>0.81818181818181823</c:v>
                </c:pt>
                <c:pt idx="78">
                  <c:v>0.80769230769230782</c:v>
                </c:pt>
                <c:pt idx="79">
                  <c:v>0.79746835443037978</c:v>
                </c:pt>
                <c:pt idx="80">
                  <c:v>0.78750000000000009</c:v>
                </c:pt>
                <c:pt idx="81">
                  <c:v>0.7777777777777779</c:v>
                </c:pt>
                <c:pt idx="82">
                  <c:v>0.7682926829268294</c:v>
                </c:pt>
                <c:pt idx="83">
                  <c:v>0.75903614457831325</c:v>
                </c:pt>
                <c:pt idx="84">
                  <c:v>0.75</c:v>
                </c:pt>
                <c:pt idx="85">
                  <c:v>0.74117647058823533</c:v>
                </c:pt>
                <c:pt idx="86">
                  <c:v>0.7325581395348838</c:v>
                </c:pt>
                <c:pt idx="87">
                  <c:v>0.72413793103448287</c:v>
                </c:pt>
                <c:pt idx="88">
                  <c:v>0.71590909090909094</c:v>
                </c:pt>
                <c:pt idx="89">
                  <c:v>0.70786516853932591</c:v>
                </c:pt>
                <c:pt idx="90">
                  <c:v>0.70000000000000007</c:v>
                </c:pt>
                <c:pt idx="91">
                  <c:v>0.6923076923076924</c:v>
                </c:pt>
                <c:pt idx="92">
                  <c:v>0.68478260869565233</c:v>
                </c:pt>
                <c:pt idx="93">
                  <c:v>0.67741935483870974</c:v>
                </c:pt>
                <c:pt idx="94">
                  <c:v>0.67021276595744683</c:v>
                </c:pt>
                <c:pt idx="95">
                  <c:v>0.66315789473684217</c:v>
                </c:pt>
                <c:pt idx="96">
                  <c:v>0.65625000000000011</c:v>
                </c:pt>
                <c:pt idx="97">
                  <c:v>0.64948453608247436</c:v>
                </c:pt>
                <c:pt idx="98">
                  <c:v>0.6428571428571429</c:v>
                </c:pt>
                <c:pt idx="99">
                  <c:v>0.63636363636363646</c:v>
                </c:pt>
                <c:pt idx="100">
                  <c:v>0.63000000000000012</c:v>
                </c:pt>
                <c:pt idx="101">
                  <c:v>0.62376237623762387</c:v>
                </c:pt>
                <c:pt idx="102">
                  <c:v>0.61764705882352955</c:v>
                </c:pt>
                <c:pt idx="103">
                  <c:v>0.61165048543689327</c:v>
                </c:pt>
                <c:pt idx="104">
                  <c:v>0.60576923076923084</c:v>
                </c:pt>
                <c:pt idx="105">
                  <c:v>0.60000000000000009</c:v>
                </c:pt>
                <c:pt idx="106">
                  <c:v>0.59433962264150952</c:v>
                </c:pt>
                <c:pt idx="107">
                  <c:v>0.58878504672897203</c:v>
                </c:pt>
                <c:pt idx="108">
                  <c:v>0.58333333333333337</c:v>
                </c:pt>
                <c:pt idx="109">
                  <c:v>0.57798165137614688</c:v>
                </c:pt>
                <c:pt idx="110">
                  <c:v>0.57272727272727275</c:v>
                </c:pt>
                <c:pt idx="111">
                  <c:v>0.56756756756756765</c:v>
                </c:pt>
                <c:pt idx="112">
                  <c:v>0.56250000000000011</c:v>
                </c:pt>
                <c:pt idx="113">
                  <c:v>0.55752212389380529</c:v>
                </c:pt>
                <c:pt idx="114">
                  <c:v>0.55263157894736847</c:v>
                </c:pt>
                <c:pt idx="115">
                  <c:v>0.5478260869565218</c:v>
                </c:pt>
                <c:pt idx="116">
                  <c:v>0.5431034482758621</c:v>
                </c:pt>
                <c:pt idx="117">
                  <c:v>0.53846153846153855</c:v>
                </c:pt>
                <c:pt idx="118">
                  <c:v>0.53389830508474578</c:v>
                </c:pt>
                <c:pt idx="119">
                  <c:v>0.52941176470588236</c:v>
                </c:pt>
                <c:pt idx="120">
                  <c:v>0.52500000000000002</c:v>
                </c:pt>
                <c:pt idx="121">
                  <c:v>0.52066115702479343</c:v>
                </c:pt>
                <c:pt idx="122">
                  <c:v>0.51639344262295095</c:v>
                </c:pt>
                <c:pt idx="123">
                  <c:v>0.51219512195121952</c:v>
                </c:pt>
                <c:pt idx="124">
                  <c:v>0.50806451612903225</c:v>
                </c:pt>
                <c:pt idx="125">
                  <c:v>0.504</c:v>
                </c:pt>
                <c:pt idx="126">
                  <c:v>0.50000000000000011</c:v>
                </c:pt>
                <c:pt idx="127">
                  <c:v>0.49606299212598431</c:v>
                </c:pt>
                <c:pt idx="128">
                  <c:v>0.49218750000000006</c:v>
                </c:pt>
                <c:pt idx="129">
                  <c:v>0.48837209302325585</c:v>
                </c:pt>
                <c:pt idx="130">
                  <c:v>0.48461538461538467</c:v>
                </c:pt>
                <c:pt idx="131">
                  <c:v>0.48091603053435122</c:v>
                </c:pt>
                <c:pt idx="132">
                  <c:v>0.47727272727272735</c:v>
                </c:pt>
                <c:pt idx="133">
                  <c:v>0.47368421052631582</c:v>
                </c:pt>
                <c:pt idx="134">
                  <c:v>0.47014925373134331</c:v>
                </c:pt>
                <c:pt idx="135">
                  <c:v>0.46666666666666673</c:v>
                </c:pt>
                <c:pt idx="136">
                  <c:v>0.46323529411764713</c:v>
                </c:pt>
                <c:pt idx="137">
                  <c:v>0.4598540145985402</c:v>
                </c:pt>
                <c:pt idx="138">
                  <c:v>0.45652173913043481</c:v>
                </c:pt>
                <c:pt idx="139">
                  <c:v>0.45323741007194246</c:v>
                </c:pt>
                <c:pt idx="140">
                  <c:v>0.45000000000000007</c:v>
                </c:pt>
                <c:pt idx="141">
                  <c:v>0.44680851063829791</c:v>
                </c:pt>
                <c:pt idx="142">
                  <c:v>0.44366197183098599</c:v>
                </c:pt>
                <c:pt idx="143">
                  <c:v>0.44055944055944057</c:v>
                </c:pt>
                <c:pt idx="144">
                  <c:v>0.43750000000000006</c:v>
                </c:pt>
                <c:pt idx="145">
                  <c:v>0.43448275862068969</c:v>
                </c:pt>
                <c:pt idx="146">
                  <c:v>0.43150684931506855</c:v>
                </c:pt>
                <c:pt idx="147">
                  <c:v>0.42857142857142866</c:v>
                </c:pt>
                <c:pt idx="148">
                  <c:v>0.42567567567567571</c:v>
                </c:pt>
                <c:pt idx="149">
                  <c:v>0.42281879194630878</c:v>
                </c:pt>
                <c:pt idx="150">
                  <c:v>0.42000000000000004</c:v>
                </c:pt>
                <c:pt idx="151">
                  <c:v>0.41721854304635769</c:v>
                </c:pt>
                <c:pt idx="152">
                  <c:v>0.41447368421052638</c:v>
                </c:pt>
                <c:pt idx="153">
                  <c:v>0.41176470588235298</c:v>
                </c:pt>
                <c:pt idx="154">
                  <c:v>0.40909090909090912</c:v>
                </c:pt>
                <c:pt idx="155">
                  <c:v>0.40645161290322585</c:v>
                </c:pt>
                <c:pt idx="156">
                  <c:v>0.40384615384615391</c:v>
                </c:pt>
                <c:pt idx="157">
                  <c:v>0.40127388535031855</c:v>
                </c:pt>
                <c:pt idx="158">
                  <c:v>0.39873417721518989</c:v>
                </c:pt>
                <c:pt idx="159">
                  <c:v>0.39622641509433965</c:v>
                </c:pt>
                <c:pt idx="160">
                  <c:v>0.39375000000000004</c:v>
                </c:pt>
                <c:pt idx="161">
                  <c:v>0.39130434782608697</c:v>
                </c:pt>
                <c:pt idx="162">
                  <c:v>0.38888888888888895</c:v>
                </c:pt>
                <c:pt idx="163">
                  <c:v>0.38650306748466262</c:v>
                </c:pt>
                <c:pt idx="164">
                  <c:v>0.3841463414634147</c:v>
                </c:pt>
                <c:pt idx="165">
                  <c:v>0.38181818181818183</c:v>
                </c:pt>
                <c:pt idx="166">
                  <c:v>0.37951807228915663</c:v>
                </c:pt>
                <c:pt idx="167">
                  <c:v>0.37724550898203596</c:v>
                </c:pt>
                <c:pt idx="168">
                  <c:v>0.375</c:v>
                </c:pt>
                <c:pt idx="169">
                  <c:v>0.37278106508875747</c:v>
                </c:pt>
                <c:pt idx="170">
                  <c:v>0.37058823529411766</c:v>
                </c:pt>
                <c:pt idx="171">
                  <c:v>0.36842105263157898</c:v>
                </c:pt>
                <c:pt idx="172">
                  <c:v>0.3662790697674419</c:v>
                </c:pt>
                <c:pt idx="173">
                  <c:v>0.3641618497109827</c:v>
                </c:pt>
                <c:pt idx="174">
                  <c:v>0.36206896551724144</c:v>
                </c:pt>
                <c:pt idx="175">
                  <c:v>0.36000000000000004</c:v>
                </c:pt>
                <c:pt idx="176">
                  <c:v>0.35795454545454547</c:v>
                </c:pt>
                <c:pt idx="177">
                  <c:v>0.35593220338983056</c:v>
                </c:pt>
                <c:pt idx="178">
                  <c:v>0.35393258426966295</c:v>
                </c:pt>
                <c:pt idx="179">
                  <c:v>0.35195530726256991</c:v>
                </c:pt>
                <c:pt idx="180">
                  <c:v>0.35000000000000003</c:v>
                </c:pt>
                <c:pt idx="181">
                  <c:v>0.34806629834254144</c:v>
                </c:pt>
                <c:pt idx="182">
                  <c:v>0.3461538461538462</c:v>
                </c:pt>
                <c:pt idx="183">
                  <c:v>0.34426229508196726</c:v>
                </c:pt>
                <c:pt idx="184">
                  <c:v>0.34239130434782616</c:v>
                </c:pt>
                <c:pt idx="185">
                  <c:v>0.34054054054054056</c:v>
                </c:pt>
                <c:pt idx="186">
                  <c:v>0.33870967741935487</c:v>
                </c:pt>
                <c:pt idx="187">
                  <c:v>0.3368983957219252</c:v>
                </c:pt>
                <c:pt idx="188">
                  <c:v>0.33510638297872342</c:v>
                </c:pt>
                <c:pt idx="189">
                  <c:v>0.33333333333333337</c:v>
                </c:pt>
                <c:pt idx="190">
                  <c:v>0.33157894736842108</c:v>
                </c:pt>
                <c:pt idx="191">
                  <c:v>0.32984293193717279</c:v>
                </c:pt>
                <c:pt idx="192">
                  <c:v>0.32812500000000006</c:v>
                </c:pt>
                <c:pt idx="193">
                  <c:v>0.32642487046632129</c:v>
                </c:pt>
                <c:pt idx="194">
                  <c:v>0.32474226804123718</c:v>
                </c:pt>
                <c:pt idx="195">
                  <c:v>0.32307692307692309</c:v>
                </c:pt>
                <c:pt idx="196">
                  <c:v>0.32142857142857145</c:v>
                </c:pt>
                <c:pt idx="197">
                  <c:v>0.31979695431472088</c:v>
                </c:pt>
                <c:pt idx="198">
                  <c:v>0.31818181818181823</c:v>
                </c:pt>
                <c:pt idx="199">
                  <c:v>0.31658291457286436</c:v>
                </c:pt>
                <c:pt idx="200">
                  <c:v>0.31500000000000006</c:v>
                </c:pt>
                <c:pt idx="201">
                  <c:v>0.31343283582089554</c:v>
                </c:pt>
                <c:pt idx="202">
                  <c:v>0.31188118811881194</c:v>
                </c:pt>
                <c:pt idx="203">
                  <c:v>0.31034482758620691</c:v>
                </c:pt>
                <c:pt idx="204">
                  <c:v>0.30882352941176477</c:v>
                </c:pt>
                <c:pt idx="205">
                  <c:v>0.30731707317073176</c:v>
                </c:pt>
                <c:pt idx="206">
                  <c:v>0.30582524271844663</c:v>
                </c:pt>
                <c:pt idx="207">
                  <c:v>0.30434782608695654</c:v>
                </c:pt>
                <c:pt idx="208">
                  <c:v>0.30288461538461542</c:v>
                </c:pt>
                <c:pt idx="209">
                  <c:v>0.30143540669856467</c:v>
                </c:pt>
                <c:pt idx="210">
                  <c:v>0.30000000000000004</c:v>
                </c:pt>
                <c:pt idx="211">
                  <c:v>0.29857819905213273</c:v>
                </c:pt>
                <c:pt idx="212">
                  <c:v>0.29716981132075476</c:v>
                </c:pt>
                <c:pt idx="213">
                  <c:v>0.29577464788732399</c:v>
                </c:pt>
                <c:pt idx="214">
                  <c:v>0.29439252336448601</c:v>
                </c:pt>
                <c:pt idx="215">
                  <c:v>0.2930232558139535</c:v>
                </c:pt>
                <c:pt idx="216">
                  <c:v>0.29166666666666669</c:v>
                </c:pt>
                <c:pt idx="217">
                  <c:v>0.29032258064516131</c:v>
                </c:pt>
                <c:pt idx="218">
                  <c:v>0.28899082568807344</c:v>
                </c:pt>
                <c:pt idx="219">
                  <c:v>0.28767123287671237</c:v>
                </c:pt>
                <c:pt idx="220">
                  <c:v>0.28636363636363638</c:v>
                </c:pt>
                <c:pt idx="221">
                  <c:v>0.28506787330316741</c:v>
                </c:pt>
                <c:pt idx="222">
                  <c:v>0.28378378378378383</c:v>
                </c:pt>
                <c:pt idx="223">
                  <c:v>0.28251121076233188</c:v>
                </c:pt>
                <c:pt idx="224">
                  <c:v>0.28125000000000006</c:v>
                </c:pt>
                <c:pt idx="225">
                  <c:v>0.28000000000000003</c:v>
                </c:pt>
                <c:pt idx="226">
                  <c:v>0.27876106194690264</c:v>
                </c:pt>
                <c:pt idx="227">
                  <c:v>0.27753303964757714</c:v>
                </c:pt>
                <c:pt idx="228">
                  <c:v>0.27631578947368424</c:v>
                </c:pt>
                <c:pt idx="229">
                  <c:v>0.27510917030567689</c:v>
                </c:pt>
                <c:pt idx="230">
                  <c:v>0.2739130434782609</c:v>
                </c:pt>
                <c:pt idx="231">
                  <c:v>0.27272727272727276</c:v>
                </c:pt>
                <c:pt idx="232">
                  <c:v>0.27155172413793105</c:v>
                </c:pt>
                <c:pt idx="233">
                  <c:v>0.27038626609442062</c:v>
                </c:pt>
                <c:pt idx="234">
                  <c:v>0.26923076923076927</c:v>
                </c:pt>
                <c:pt idx="235">
                  <c:v>0.26808510638297878</c:v>
                </c:pt>
                <c:pt idx="236">
                  <c:v>0.26694915254237289</c:v>
                </c:pt>
                <c:pt idx="237">
                  <c:v>0.26582278481012661</c:v>
                </c:pt>
                <c:pt idx="238">
                  <c:v>0.26470588235294118</c:v>
                </c:pt>
                <c:pt idx="239">
                  <c:v>0.26359832635983266</c:v>
                </c:pt>
                <c:pt idx="240">
                  <c:v>0.26250000000000001</c:v>
                </c:pt>
                <c:pt idx="241">
                  <c:v>0.26141078838174275</c:v>
                </c:pt>
                <c:pt idx="242">
                  <c:v>0.26033057851239672</c:v>
                </c:pt>
                <c:pt idx="243">
                  <c:v>0.2592592592592593</c:v>
                </c:pt>
                <c:pt idx="244">
                  <c:v>0.25819672131147547</c:v>
                </c:pt>
                <c:pt idx="245">
                  <c:v>0.25714285714285717</c:v>
                </c:pt>
                <c:pt idx="246">
                  <c:v>0.25609756097560976</c:v>
                </c:pt>
                <c:pt idx="247">
                  <c:v>0.25506072874493929</c:v>
                </c:pt>
                <c:pt idx="248">
                  <c:v>0.25403225806451613</c:v>
                </c:pt>
                <c:pt idx="249">
                  <c:v>0.25301204819277112</c:v>
                </c:pt>
                <c:pt idx="250">
                  <c:v>0.252</c:v>
                </c:pt>
                <c:pt idx="251">
                  <c:v>0.25099601593625498</c:v>
                </c:pt>
                <c:pt idx="252">
                  <c:v>0.25000000000000006</c:v>
                </c:pt>
                <c:pt idx="253">
                  <c:v>0.24901185770750991</c:v>
                </c:pt>
                <c:pt idx="254">
                  <c:v>0.24803149606299216</c:v>
                </c:pt>
                <c:pt idx="255">
                  <c:v>0.2470588235294118</c:v>
                </c:pt>
                <c:pt idx="256">
                  <c:v>0.24609375000000003</c:v>
                </c:pt>
                <c:pt idx="257">
                  <c:v>0.24513618677042806</c:v>
                </c:pt>
                <c:pt idx="258">
                  <c:v>0.24418604651162792</c:v>
                </c:pt>
                <c:pt idx="259">
                  <c:v>0.24324324324324328</c:v>
                </c:pt>
                <c:pt idx="260">
                  <c:v>0.24230769230769234</c:v>
                </c:pt>
                <c:pt idx="261">
                  <c:v>0.2413793103448276</c:v>
                </c:pt>
                <c:pt idx="262">
                  <c:v>0.24045801526717561</c:v>
                </c:pt>
                <c:pt idx="263">
                  <c:v>0.23954372623574147</c:v>
                </c:pt>
                <c:pt idx="264">
                  <c:v>0.23863636363636367</c:v>
                </c:pt>
                <c:pt idx="265">
                  <c:v>0.2377358490566038</c:v>
                </c:pt>
                <c:pt idx="266">
                  <c:v>0.23684210526315791</c:v>
                </c:pt>
                <c:pt idx="267">
                  <c:v>0.2359550561797753</c:v>
                </c:pt>
                <c:pt idx="268">
                  <c:v>0.23507462686567165</c:v>
                </c:pt>
                <c:pt idx="269">
                  <c:v>0.23420074349442382</c:v>
                </c:pt>
                <c:pt idx="270">
                  <c:v>0.23333333333333336</c:v>
                </c:pt>
                <c:pt idx="271">
                  <c:v>0.23247232472324725</c:v>
                </c:pt>
                <c:pt idx="272">
                  <c:v>0.23161764705882357</c:v>
                </c:pt>
                <c:pt idx="273">
                  <c:v>0.23076923076923078</c:v>
                </c:pt>
                <c:pt idx="274">
                  <c:v>0.2299270072992701</c:v>
                </c:pt>
                <c:pt idx="275">
                  <c:v>0.22909090909090912</c:v>
                </c:pt>
                <c:pt idx="276">
                  <c:v>0.22826086956521741</c:v>
                </c:pt>
                <c:pt idx="277">
                  <c:v>0.22743682310469318</c:v>
                </c:pt>
                <c:pt idx="278">
                  <c:v>0.22661870503597123</c:v>
                </c:pt>
                <c:pt idx="279">
                  <c:v>0.22580645161290328</c:v>
                </c:pt>
                <c:pt idx="280">
                  <c:v>0.22500000000000003</c:v>
                </c:pt>
                <c:pt idx="281">
                  <c:v>0.22419928825622779</c:v>
                </c:pt>
                <c:pt idx="282">
                  <c:v>0.22340425531914895</c:v>
                </c:pt>
                <c:pt idx="283">
                  <c:v>0.22261484098939932</c:v>
                </c:pt>
                <c:pt idx="284">
                  <c:v>0.221830985915493</c:v>
                </c:pt>
                <c:pt idx="285">
                  <c:v>0.22105263157894739</c:v>
                </c:pt>
                <c:pt idx="286">
                  <c:v>0.22027972027972029</c:v>
                </c:pt>
                <c:pt idx="287">
                  <c:v>0.21951219512195125</c:v>
                </c:pt>
                <c:pt idx="288">
                  <c:v>0.21875000000000003</c:v>
                </c:pt>
                <c:pt idx="289">
                  <c:v>0.21799307958477512</c:v>
                </c:pt>
                <c:pt idx="290">
                  <c:v>0.21724137931034485</c:v>
                </c:pt>
                <c:pt idx="291">
                  <c:v>0.21649484536082475</c:v>
                </c:pt>
                <c:pt idx="292">
                  <c:v>0.21575342465753428</c:v>
                </c:pt>
                <c:pt idx="293">
                  <c:v>0.21501706484641639</c:v>
                </c:pt>
                <c:pt idx="294">
                  <c:v>0.21428571428571433</c:v>
                </c:pt>
                <c:pt idx="295">
                  <c:v>0.21355932203389832</c:v>
                </c:pt>
                <c:pt idx="296">
                  <c:v>0.21283783783783786</c:v>
                </c:pt>
                <c:pt idx="297">
                  <c:v>0.21212121212121215</c:v>
                </c:pt>
                <c:pt idx="298">
                  <c:v>0.21140939597315439</c:v>
                </c:pt>
                <c:pt idx="299">
                  <c:v>0.21070234113712377</c:v>
                </c:pt>
                <c:pt idx="300">
                  <c:v>0.21000000000000002</c:v>
                </c:pt>
                <c:pt idx="301">
                  <c:v>0.20930232558139536</c:v>
                </c:pt>
                <c:pt idx="302">
                  <c:v>0.20860927152317885</c:v>
                </c:pt>
                <c:pt idx="303">
                  <c:v>0.20792079207920794</c:v>
                </c:pt>
                <c:pt idx="304">
                  <c:v>0.20723684210526319</c:v>
                </c:pt>
                <c:pt idx="305">
                  <c:v>0.20655737704918034</c:v>
                </c:pt>
                <c:pt idx="306">
                  <c:v>0.20588235294117649</c:v>
                </c:pt>
                <c:pt idx="307">
                  <c:v>0.20521172638436486</c:v>
                </c:pt>
                <c:pt idx="308">
                  <c:v>0.20454545454545456</c:v>
                </c:pt>
                <c:pt idx="309">
                  <c:v>0.20388349514563109</c:v>
                </c:pt>
                <c:pt idx="310">
                  <c:v>0.20322580645161292</c:v>
                </c:pt>
                <c:pt idx="311">
                  <c:v>0.20257234726688103</c:v>
                </c:pt>
                <c:pt idx="312">
                  <c:v>0.20192307692307696</c:v>
                </c:pt>
                <c:pt idx="313">
                  <c:v>0.2012779552715655</c:v>
                </c:pt>
                <c:pt idx="314">
                  <c:v>0.20063694267515927</c:v>
                </c:pt>
                <c:pt idx="315">
                  <c:v>0.2</c:v>
                </c:pt>
                <c:pt idx="316">
                  <c:v>0.19936708860759494</c:v>
                </c:pt>
                <c:pt idx="317">
                  <c:v>0.19873817034700317</c:v>
                </c:pt>
                <c:pt idx="318">
                  <c:v>0.19811320754716982</c:v>
                </c:pt>
                <c:pt idx="319">
                  <c:v>0.19749216300940442</c:v>
                </c:pt>
                <c:pt idx="320">
                  <c:v>0.19687500000000002</c:v>
                </c:pt>
                <c:pt idx="321">
                  <c:v>0.19626168224299068</c:v>
                </c:pt>
                <c:pt idx="322">
                  <c:v>0.19565217391304349</c:v>
                </c:pt>
                <c:pt idx="323">
                  <c:v>0.195046439628483</c:v>
                </c:pt>
                <c:pt idx="324">
                  <c:v>0.19444444444444448</c:v>
                </c:pt>
                <c:pt idx="325">
                  <c:v>0.19384615384615386</c:v>
                </c:pt>
                <c:pt idx="326">
                  <c:v>0.19325153374233131</c:v>
                </c:pt>
                <c:pt idx="327">
                  <c:v>0.19266055045871561</c:v>
                </c:pt>
                <c:pt idx="328">
                  <c:v>0.19207317073170735</c:v>
                </c:pt>
                <c:pt idx="329">
                  <c:v>0.19148936170212769</c:v>
                </c:pt>
                <c:pt idx="330">
                  <c:v>0.19090909090909092</c:v>
                </c:pt>
                <c:pt idx="331">
                  <c:v>0.19033232628398794</c:v>
                </c:pt>
                <c:pt idx="332">
                  <c:v>0.18975903614457831</c:v>
                </c:pt>
                <c:pt idx="333">
                  <c:v>0.18918918918918923</c:v>
                </c:pt>
                <c:pt idx="334">
                  <c:v>0.18862275449101798</c:v>
                </c:pt>
                <c:pt idx="335">
                  <c:v>0.18805970149253734</c:v>
                </c:pt>
                <c:pt idx="336">
                  <c:v>0.1875</c:v>
                </c:pt>
                <c:pt idx="337">
                  <c:v>0.18694362017804156</c:v>
                </c:pt>
                <c:pt idx="338">
                  <c:v>0.18639053254437873</c:v>
                </c:pt>
                <c:pt idx="339">
                  <c:v>0.18584070796460181</c:v>
                </c:pt>
                <c:pt idx="340">
                  <c:v>0.18529411764705883</c:v>
                </c:pt>
                <c:pt idx="341">
                  <c:v>0.18475073313782991</c:v>
                </c:pt>
                <c:pt idx="342">
                  <c:v>0.18421052631578949</c:v>
                </c:pt>
                <c:pt idx="343">
                  <c:v>0.18367346938775514</c:v>
                </c:pt>
                <c:pt idx="344">
                  <c:v>0.18313953488372095</c:v>
                </c:pt>
                <c:pt idx="345">
                  <c:v>0.18260869565217394</c:v>
                </c:pt>
                <c:pt idx="346">
                  <c:v>0.18208092485549135</c:v>
                </c:pt>
                <c:pt idx="347">
                  <c:v>0.18155619596541786</c:v>
                </c:pt>
                <c:pt idx="348">
                  <c:v>0.18103448275862072</c:v>
                </c:pt>
                <c:pt idx="349">
                  <c:v>0.18051575931232094</c:v>
                </c:pt>
                <c:pt idx="350">
                  <c:v>0.18000000000000002</c:v>
                </c:pt>
                <c:pt idx="351">
                  <c:v>0.17948717948717949</c:v>
                </c:pt>
                <c:pt idx="352">
                  <c:v>0.17897727272727273</c:v>
                </c:pt>
                <c:pt idx="353">
                  <c:v>0.17847025495750712</c:v>
                </c:pt>
                <c:pt idx="354">
                  <c:v>0.17796610169491528</c:v>
                </c:pt>
                <c:pt idx="355">
                  <c:v>0.17746478873239438</c:v>
                </c:pt>
                <c:pt idx="356">
                  <c:v>0.17696629213483148</c:v>
                </c:pt>
                <c:pt idx="357">
                  <c:v>0.17647058823529413</c:v>
                </c:pt>
                <c:pt idx="358">
                  <c:v>0.17597765363128495</c:v>
                </c:pt>
                <c:pt idx="359">
                  <c:v>0.17548746518105851</c:v>
                </c:pt>
                <c:pt idx="360">
                  <c:v>0.17500000000000002</c:v>
                </c:pt>
                <c:pt idx="361">
                  <c:v>0.17451523545706371</c:v>
                </c:pt>
                <c:pt idx="362">
                  <c:v>0.17403314917127072</c:v>
                </c:pt>
                <c:pt idx="363">
                  <c:v>0.1735537190082645</c:v>
                </c:pt>
                <c:pt idx="364">
                  <c:v>0.1730769230769231</c:v>
                </c:pt>
                <c:pt idx="365">
                  <c:v>0.17260273972602741</c:v>
                </c:pt>
                <c:pt idx="366">
                  <c:v>0.17213114754098363</c:v>
                </c:pt>
                <c:pt idx="367">
                  <c:v>0.17166212534059946</c:v>
                </c:pt>
                <c:pt idx="368">
                  <c:v>0.17119565217391308</c:v>
                </c:pt>
                <c:pt idx="369">
                  <c:v>0.17073170731707318</c:v>
                </c:pt>
                <c:pt idx="370">
                  <c:v>0.17027027027027028</c:v>
                </c:pt>
                <c:pt idx="371">
                  <c:v>0.169811320754717</c:v>
                </c:pt>
                <c:pt idx="372">
                  <c:v>0.16935483870967744</c:v>
                </c:pt>
                <c:pt idx="373">
                  <c:v>0.16890080428954427</c:v>
                </c:pt>
                <c:pt idx="374">
                  <c:v>0.1684491978609626</c:v>
                </c:pt>
                <c:pt idx="375">
                  <c:v>0.16800000000000001</c:v>
                </c:pt>
                <c:pt idx="376">
                  <c:v>0.16755319148936171</c:v>
                </c:pt>
                <c:pt idx="377">
                  <c:v>0.16710875331564987</c:v>
                </c:pt>
                <c:pt idx="378">
                  <c:v>0.16666666666666669</c:v>
                </c:pt>
                <c:pt idx="379">
                  <c:v>0.16622691292875991</c:v>
                </c:pt>
                <c:pt idx="380">
                  <c:v>0.16578947368421054</c:v>
                </c:pt>
                <c:pt idx="381">
                  <c:v>0.16535433070866143</c:v>
                </c:pt>
                <c:pt idx="382">
                  <c:v>0.16492146596858639</c:v>
                </c:pt>
                <c:pt idx="383">
                  <c:v>0.164490861618799</c:v>
                </c:pt>
                <c:pt idx="384">
                  <c:v>0.16406250000000003</c:v>
                </c:pt>
                <c:pt idx="385">
                  <c:v>0.16363636363636366</c:v>
                </c:pt>
                <c:pt idx="386">
                  <c:v>0.16321243523316065</c:v>
                </c:pt>
                <c:pt idx="387">
                  <c:v>0.16279069767441862</c:v>
                </c:pt>
                <c:pt idx="388">
                  <c:v>0.16237113402061859</c:v>
                </c:pt>
                <c:pt idx="389">
                  <c:v>0.16195372750642675</c:v>
                </c:pt>
                <c:pt idx="390">
                  <c:v>0.16153846153846155</c:v>
                </c:pt>
                <c:pt idx="391">
                  <c:v>0.16112531969309465</c:v>
                </c:pt>
                <c:pt idx="392">
                  <c:v>0.16071428571428573</c:v>
                </c:pt>
                <c:pt idx="393">
                  <c:v>0.1603053435114504</c:v>
                </c:pt>
                <c:pt idx="394">
                  <c:v>0.15989847715736044</c:v>
                </c:pt>
                <c:pt idx="395">
                  <c:v>0.15949367088607597</c:v>
                </c:pt>
                <c:pt idx="396">
                  <c:v>0.15909090909090912</c:v>
                </c:pt>
                <c:pt idx="397">
                  <c:v>0.15869017632241814</c:v>
                </c:pt>
                <c:pt idx="398">
                  <c:v>0.15829145728643218</c:v>
                </c:pt>
                <c:pt idx="399">
                  <c:v>0.15789473684210528</c:v>
                </c:pt>
                <c:pt idx="400">
                  <c:v>0.15750000000000003</c:v>
                </c:pt>
                <c:pt idx="401">
                  <c:v>0.15710723192019951</c:v>
                </c:pt>
                <c:pt idx="402">
                  <c:v>0.15671641791044777</c:v>
                </c:pt>
                <c:pt idx="403">
                  <c:v>0.15632754342431765</c:v>
                </c:pt>
                <c:pt idx="404">
                  <c:v>0.15594059405940597</c:v>
                </c:pt>
                <c:pt idx="405">
                  <c:v>0.15555555555555559</c:v>
                </c:pt>
                <c:pt idx="406">
                  <c:v>0.15517241379310345</c:v>
                </c:pt>
                <c:pt idx="407">
                  <c:v>0.15479115479115479</c:v>
                </c:pt>
                <c:pt idx="408">
                  <c:v>0.15441176470588239</c:v>
                </c:pt>
                <c:pt idx="409">
                  <c:v>0.15403422982885087</c:v>
                </c:pt>
                <c:pt idx="410">
                  <c:v>0.15365853658536588</c:v>
                </c:pt>
                <c:pt idx="411">
                  <c:v>0.15328467153284672</c:v>
                </c:pt>
                <c:pt idx="412">
                  <c:v>0.15291262135922332</c:v>
                </c:pt>
                <c:pt idx="413">
                  <c:v>0.15254237288135597</c:v>
                </c:pt>
                <c:pt idx="414">
                  <c:v>0.15217391304347827</c:v>
                </c:pt>
                <c:pt idx="415">
                  <c:v>0.15180722891566267</c:v>
                </c:pt>
                <c:pt idx="416">
                  <c:v>0.15144230769230771</c:v>
                </c:pt>
                <c:pt idx="417">
                  <c:v>0.15107913669064749</c:v>
                </c:pt>
                <c:pt idx="418">
                  <c:v>0.15071770334928233</c:v>
                </c:pt>
                <c:pt idx="419">
                  <c:v>0.15035799522673032</c:v>
                </c:pt>
                <c:pt idx="420">
                  <c:v>0.15000000000000002</c:v>
                </c:pt>
                <c:pt idx="421">
                  <c:v>0.1496437054631829</c:v>
                </c:pt>
                <c:pt idx="422">
                  <c:v>0.14928909952606637</c:v>
                </c:pt>
                <c:pt idx="423">
                  <c:v>0.14893617021276598</c:v>
                </c:pt>
                <c:pt idx="424">
                  <c:v>0.14858490566037738</c:v>
                </c:pt>
                <c:pt idx="425">
                  <c:v>0.14823529411764708</c:v>
                </c:pt>
                <c:pt idx="426">
                  <c:v>0.147887323943662</c:v>
                </c:pt>
                <c:pt idx="427">
                  <c:v>0.14754098360655737</c:v>
                </c:pt>
                <c:pt idx="428">
                  <c:v>0.14719626168224301</c:v>
                </c:pt>
                <c:pt idx="429">
                  <c:v>0.14685314685314688</c:v>
                </c:pt>
                <c:pt idx="430">
                  <c:v>0.14651162790697675</c:v>
                </c:pt>
                <c:pt idx="431">
                  <c:v>0.14617169373549885</c:v>
                </c:pt>
                <c:pt idx="432">
                  <c:v>0.14583333333333334</c:v>
                </c:pt>
                <c:pt idx="433">
                  <c:v>0.14549653579676677</c:v>
                </c:pt>
                <c:pt idx="434">
                  <c:v>0.14516129032258066</c:v>
                </c:pt>
                <c:pt idx="435">
                  <c:v>0.14482758620689656</c:v>
                </c:pt>
                <c:pt idx="436">
                  <c:v>0.14449541284403672</c:v>
                </c:pt>
                <c:pt idx="437">
                  <c:v>0.14416475972540047</c:v>
                </c:pt>
                <c:pt idx="438">
                  <c:v>0.14383561643835618</c:v>
                </c:pt>
                <c:pt idx="439">
                  <c:v>0.14350797266514809</c:v>
                </c:pt>
                <c:pt idx="440">
                  <c:v>0.14318181818181819</c:v>
                </c:pt>
                <c:pt idx="441">
                  <c:v>0.14285714285714288</c:v>
                </c:pt>
                <c:pt idx="442">
                  <c:v>0.1425339366515837</c:v>
                </c:pt>
                <c:pt idx="443">
                  <c:v>0.14221218961625284</c:v>
                </c:pt>
                <c:pt idx="444">
                  <c:v>0.14189189189189191</c:v>
                </c:pt>
                <c:pt idx="445">
                  <c:v>0.1415730337078652</c:v>
                </c:pt>
                <c:pt idx="446">
                  <c:v>0.14125560538116594</c:v>
                </c:pt>
                <c:pt idx="447">
                  <c:v>0.14093959731543626</c:v>
                </c:pt>
                <c:pt idx="448">
                  <c:v>0.14062500000000003</c:v>
                </c:pt>
                <c:pt idx="449">
                  <c:v>0.14031180400890872</c:v>
                </c:pt>
                <c:pt idx="450">
                  <c:v>0.14000000000000001</c:v>
                </c:pt>
                <c:pt idx="451">
                  <c:v>0.13968957871396898</c:v>
                </c:pt>
                <c:pt idx="452">
                  <c:v>0.13938053097345132</c:v>
                </c:pt>
                <c:pt idx="453">
                  <c:v>0.13907284768211922</c:v>
                </c:pt>
                <c:pt idx="454">
                  <c:v>0.13876651982378857</c:v>
                </c:pt>
                <c:pt idx="455">
                  <c:v>0.13846153846153847</c:v>
                </c:pt>
                <c:pt idx="456">
                  <c:v>0.13815789473684212</c:v>
                </c:pt>
                <c:pt idx="457">
                  <c:v>0.13785557986870897</c:v>
                </c:pt>
                <c:pt idx="458">
                  <c:v>0.13755458515283844</c:v>
                </c:pt>
                <c:pt idx="459">
                  <c:v>0.13725490196078433</c:v>
                </c:pt>
                <c:pt idx="460">
                  <c:v>0.13695652173913045</c:v>
                </c:pt>
                <c:pt idx="461">
                  <c:v>0.1366594360086768</c:v>
                </c:pt>
                <c:pt idx="462">
                  <c:v>0.13636363636363638</c:v>
                </c:pt>
                <c:pt idx="463">
                  <c:v>0.13606911447084236</c:v>
                </c:pt>
                <c:pt idx="464">
                  <c:v>0.13577586206896552</c:v>
                </c:pt>
                <c:pt idx="465">
                  <c:v>0.13548387096774195</c:v>
                </c:pt>
                <c:pt idx="466">
                  <c:v>0.13519313304721031</c:v>
                </c:pt>
                <c:pt idx="467">
                  <c:v>0.13490364025695933</c:v>
                </c:pt>
                <c:pt idx="468">
                  <c:v>0.13461538461538464</c:v>
                </c:pt>
                <c:pt idx="469">
                  <c:v>0.13432835820895525</c:v>
                </c:pt>
                <c:pt idx="470">
                  <c:v>0.13404255319148939</c:v>
                </c:pt>
                <c:pt idx="471">
                  <c:v>0.13375796178343949</c:v>
                </c:pt>
                <c:pt idx="472">
                  <c:v>0.13347457627118645</c:v>
                </c:pt>
                <c:pt idx="473">
                  <c:v>0.1331923890063425</c:v>
                </c:pt>
                <c:pt idx="474">
                  <c:v>0.13291139240506331</c:v>
                </c:pt>
                <c:pt idx="475">
                  <c:v>0.13263157894736843</c:v>
                </c:pt>
                <c:pt idx="476">
                  <c:v>0.13235294117647059</c:v>
                </c:pt>
                <c:pt idx="477">
                  <c:v>0.13207547169811321</c:v>
                </c:pt>
                <c:pt idx="478">
                  <c:v>0.13179916317991633</c:v>
                </c:pt>
                <c:pt idx="479">
                  <c:v>0.13152400835073072</c:v>
                </c:pt>
                <c:pt idx="480">
                  <c:v>0.13125000000000001</c:v>
                </c:pt>
                <c:pt idx="481">
                  <c:v>0.13097713097713098</c:v>
                </c:pt>
                <c:pt idx="482">
                  <c:v>0.13070539419087138</c:v>
                </c:pt>
                <c:pt idx="483">
                  <c:v>0.13043478260869568</c:v>
                </c:pt>
                <c:pt idx="484">
                  <c:v>0.13016528925619836</c:v>
                </c:pt>
                <c:pt idx="485">
                  <c:v>0.12989690721649486</c:v>
                </c:pt>
                <c:pt idx="486">
                  <c:v>0.12962962962962965</c:v>
                </c:pt>
                <c:pt idx="487">
                  <c:v>0.12936344969199179</c:v>
                </c:pt>
                <c:pt idx="488">
                  <c:v>0.12909836065573774</c:v>
                </c:pt>
                <c:pt idx="489">
                  <c:v>0.12883435582822086</c:v>
                </c:pt>
                <c:pt idx="490">
                  <c:v>0.12857142857142859</c:v>
                </c:pt>
                <c:pt idx="491">
                  <c:v>0.12830957230142567</c:v>
                </c:pt>
                <c:pt idx="492">
                  <c:v>0.12804878048780488</c:v>
                </c:pt>
                <c:pt idx="493">
                  <c:v>0.12778904665314403</c:v>
                </c:pt>
                <c:pt idx="494">
                  <c:v>0.12753036437246965</c:v>
                </c:pt>
                <c:pt idx="495">
                  <c:v>0.12727272727272729</c:v>
                </c:pt>
                <c:pt idx="496">
                  <c:v>0.12701612903225806</c:v>
                </c:pt>
                <c:pt idx="497">
                  <c:v>0.12676056338028169</c:v>
                </c:pt>
                <c:pt idx="498">
                  <c:v>0.12650602409638556</c:v>
                </c:pt>
                <c:pt idx="499">
                  <c:v>0.12625250501002006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B-49A0-B24D-173D097C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12687"/>
        <c:axId val="1646807695"/>
      </c:scatterChart>
      <c:valAx>
        <c:axId val="16468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7695"/>
        <c:crosses val="autoZero"/>
        <c:crossBetween val="midCat"/>
      </c:valAx>
      <c:valAx>
        <c:axId val="16468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1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Voltage vs</a:t>
            </a:r>
            <a:r>
              <a:rPr lang="en-US" baseline="0"/>
              <a:t> dischg time</a:t>
            </a:r>
            <a:endParaRPr lang="en-US"/>
          </a:p>
        </c:rich>
      </c:tx>
      <c:layout>
        <c:manualLayout>
          <c:xMode val="edge"/>
          <c:yMode val="edge"/>
          <c:x val="0.27563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'Capacitor Stuff'!$O$1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'Capacitor Stuff'!$N$2:$N$558</c:f>
              <c:numCache>
                <c:formatCode>General</c:formatCode>
                <c:ptCount val="55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</c:numCache>
            </c:numRef>
          </c:xVal>
          <c:yVal>
            <c:numRef>
              <c:f>'Capacitor Stuff'!$O$2:$O$558</c:f>
              <c:numCache>
                <c:formatCode>General</c:formatCode>
                <c:ptCount val="557"/>
                <c:pt idx="0">
                  <c:v>14.893238886464255</c:v>
                </c:pt>
                <c:pt idx="1">
                  <c:v>14.787237635286068</c:v>
                </c:pt>
                <c:pt idx="2">
                  <c:v>14.681990838215349</c:v>
                </c:pt>
                <c:pt idx="3">
                  <c:v>14.577493125494717</c:v>
                </c:pt>
                <c:pt idx="4">
                  <c:v>14.473739165585551</c:v>
                </c:pt>
                <c:pt idx="5">
                  <c:v>14.370723664895962</c:v>
                </c:pt>
                <c:pt idx="6">
                  <c:v>14.268441367510711</c:v>
                </c:pt>
                <c:pt idx="7">
                  <c:v>14.166887054923048</c:v>
                </c:pt>
                <c:pt idx="8">
                  <c:v>14.066055545768467</c:v>
                </c:pt>
                <c:pt idx="9">
                  <c:v>13.965941695560341</c:v>
                </c:pt>
                <c:pt idx="10">
                  <c:v>13.866540396427453</c:v>
                </c:pt>
                <c:pt idx="11">
                  <c:v>13.767846576853389</c:v>
                </c:pt>
                <c:pt idx="12">
                  <c:v>13.669855201417777</c:v>
                </c:pt>
                <c:pt idx="13">
                  <c:v>13.572561270539392</c:v>
                </c:pt>
                <c:pt idx="14">
                  <c:v>13.475959820221066</c:v>
                </c:pt>
                <c:pt idx="15">
                  <c:v>13.380045921796416</c:v>
                </c:pt>
                <c:pt idx="16">
                  <c:v>13.284814681678389</c:v>
                </c:pt>
                <c:pt idx="17">
                  <c:v>13.190261241109589</c:v>
                </c:pt>
                <c:pt idx="18">
                  <c:v>13.096380775914374</c:v>
                </c:pt>
                <c:pt idx="19">
                  <c:v>13.003168496252723</c:v>
                </c:pt>
                <c:pt idx="20">
                  <c:v>12.910619646375867</c:v>
                </c:pt>
                <c:pt idx="21">
                  <c:v>12.818729504383629</c:v>
                </c:pt>
                <c:pt idx="22">
                  <c:v>12.727493381983528</c:v>
                </c:pt>
                <c:pt idx="23">
                  <c:v>12.636906624251571</c:v>
                </c:pt>
                <c:pt idx="24">
                  <c:v>12.546964609394749</c:v>
                </c:pt>
                <c:pt idx="25">
                  <c:v>12.457662748515245</c:v>
                </c:pt>
                <c:pt idx="26">
                  <c:v>12.368996485376293</c:v>
                </c:pt>
                <c:pt idx="27">
                  <c:v>12.280961296169727</c:v>
                </c:pt>
                <c:pt idx="28">
                  <c:v>12.193552689285164</c:v>
                </c:pt>
                <c:pt idx="29">
                  <c:v>12.10676620508084</c:v>
                </c:pt>
                <c:pt idx="30">
                  <c:v>12.020597415656082</c:v>
                </c:pt>
                <c:pt idx="31">
                  <c:v>11.935041924625393</c:v>
                </c:pt>
                <c:pt idx="32">
                  <c:v>11.85009536689414</c:v>
                </c:pt>
                <c:pt idx="33">
                  <c:v>11.765753408435847</c:v>
                </c:pt>
                <c:pt idx="34">
                  <c:v>11.682011746071073</c:v>
                </c:pt>
                <c:pt idx="35">
                  <c:v>11.59886610724786</c:v>
                </c:pt>
                <c:pt idx="36">
                  <c:v>11.51631224982374</c:v>
                </c:pt>
                <c:pt idx="37">
                  <c:v>11.434345961849305</c:v>
                </c:pt>
                <c:pt idx="38">
                  <c:v>11.352963061353305</c:v>
                </c:pt>
                <c:pt idx="39">
                  <c:v>11.272159396129288</c:v>
                </c:pt>
                <c:pt idx="40">
                  <c:v>11.191930843523744</c:v>
                </c:pt>
                <c:pt idx="41">
                  <c:v>11.112273310225769</c:v>
                </c:pt>
                <c:pt idx="42">
                  <c:v>11.033182732058219</c:v>
                </c:pt>
                <c:pt idx="43">
                  <c:v>10.954655073770359</c:v>
                </c:pt>
                <c:pt idx="44">
                  <c:v>10.876686328831978</c:v>
                </c:pt>
                <c:pt idx="45">
                  <c:v>10.799272519228969</c:v>
                </c:pt>
                <c:pt idx="46">
                  <c:v>10.722409695260378</c:v>
                </c:pt>
                <c:pt idx="47">
                  <c:v>10.646093935336882</c:v>
                </c:pt>
                <c:pt idx="48">
                  <c:v>10.570321345780702</c:v>
                </c:pt>
                <c:pt idx="49">
                  <c:v>10.495088060626955</c:v>
                </c:pt>
                <c:pt idx="50">
                  <c:v>10.420390241426405</c:v>
                </c:pt>
                <c:pt idx="51">
                  <c:v>10.346224077049627</c:v>
                </c:pt>
                <c:pt idx="52">
                  <c:v>10.272585783492548</c:v>
                </c:pt>
                <c:pt idx="53">
                  <c:v>10.199471603683406</c:v>
                </c:pt>
                <c:pt idx="54">
                  <c:v>10.126877807291043</c:v>
                </c:pt>
                <c:pt idx="55">
                  <c:v>10.054800690534588</c:v>
                </c:pt>
                <c:pt idx="56">
                  <c:v>9.9832365759944928</c:v>
                </c:pt>
                <c:pt idx="57">
                  <c:v>9.9121818124248957</c:v>
                </c:pt>
                <c:pt idx="58">
                  <c:v>9.841632774567346</c:v>
                </c:pt>
                <c:pt idx="59">
                  <c:v>9.7715858629658339</c:v>
                </c:pt>
                <c:pt idx="60">
                  <c:v>9.7020375037831421</c:v>
                </c:pt>
                <c:pt idx="61">
                  <c:v>9.6329841486185117</c:v>
                </c:pt>
                <c:pt idx="62">
                  <c:v>9.5644222743265992</c:v>
                </c:pt>
                <c:pt idx="63">
                  <c:v>9.49634838283772</c:v>
                </c:pt>
                <c:pt idx="64">
                  <c:v>9.4287590009793778</c:v>
                </c:pt>
                <c:pt idx="65">
                  <c:v>9.3616506802990624</c:v>
                </c:pt>
                <c:pt idx="66">
                  <c:v>9.2950199968883016</c:v>
                </c:pt>
                <c:pt idx="67">
                  <c:v>9.2288635512079829</c:v>
                </c:pt>
                <c:pt idx="68">
                  <c:v>9.1631779679148888</c:v>
                </c:pt>
                <c:pt idx="69">
                  <c:v>9.0979598956895007</c:v>
                </c:pt>
                <c:pt idx="70">
                  <c:v>9.0332060070650115</c:v>
                </c:pt>
                <c:pt idx="71">
                  <c:v>8.9689129982575402</c:v>
                </c:pt>
                <c:pt idx="72">
                  <c:v>8.9050775889975959</c:v>
                </c:pt>
                <c:pt idx="73">
                  <c:v>8.8416965223626889</c:v>
                </c:pt>
                <c:pt idx="74">
                  <c:v>8.7787665646111854</c:v>
                </c:pt>
                <c:pt idx="75">
                  <c:v>8.7162845050173008</c:v>
                </c:pt>
                <c:pt idx="76">
                  <c:v>8.6542471557072993</c:v>
                </c:pt>
                <c:pt idx="77">
                  <c:v>8.5926513514968441</c:v>
                </c:pt>
                <c:pt idx="78">
                  <c:v>8.5314939497294926</c:v>
                </c:pt>
                <c:pt idx="79">
                  <c:v>8.4707718301163872</c:v>
                </c:pt>
                <c:pt idx="80">
                  <c:v>8.4104818945770248</c:v>
                </c:pt>
                <c:pt idx="81">
                  <c:v>8.3506210670812067</c:v>
                </c:pt>
                <c:pt idx="82">
                  <c:v>8.2911862934920997</c:v>
                </c:pt>
                <c:pt idx="83">
                  <c:v>8.2321745414103962</c:v>
                </c:pt>
                <c:pt idx="84">
                  <c:v>8.1735828000196236</c:v>
                </c:pt>
                <c:pt idx="85">
                  <c:v>8.115408079932509</c:v>
                </c:pt>
                <c:pt idx="86">
                  <c:v>8.0576474130384703</c:v>
                </c:pt>
                <c:pt idx="87">
                  <c:v>8.0002978523521779</c:v>
                </c:pt>
                <c:pt idx="88">
                  <c:v>7.9433564718631935</c:v>
                </c:pt>
                <c:pt idx="89">
                  <c:v>7.8868203663866963</c:v>
                </c:pt>
                <c:pt idx="90">
                  <c:v>7.8306866514152409</c:v>
                </c:pt>
                <c:pt idx="91">
                  <c:v>7.7749524629716014</c:v>
                </c:pt>
                <c:pt idx="92">
                  <c:v>7.7196149574626451</c:v>
                </c:pt>
                <c:pt idx="93">
                  <c:v>7.664671311534252</c:v>
                </c:pt>
                <c:pt idx="94">
                  <c:v>7.6101187219272601</c:v>
                </c:pt>
                <c:pt idx="95">
                  <c:v>7.5559544053344494</c:v>
                </c:pt>
                <c:pt idx="96">
                  <c:v>7.5021755982585283</c:v>
                </c:pt>
                <c:pt idx="97">
                  <c:v>7.4487795568711421</c:v>
                </c:pt>
                <c:pt idx="98">
                  <c:v>7.3957635568728852</c:v>
                </c:pt>
                <c:pt idx="99">
                  <c:v>7.3431248933542967</c:v>
                </c:pt>
                <c:pt idx="100">
                  <c:v>7.290860880657859</c:v>
                </c:pt>
                <c:pt idx="101">
                  <c:v>7.2389688522409763</c:v>
                </c:pt>
                <c:pt idx="102">
                  <c:v>7.1874461605399222</c:v>
                </c:pt>
                <c:pt idx="103">
                  <c:v>7.1362901768347591</c:v>
                </c:pt>
                <c:pt idx="104">
                  <c:v>7.0854982911152193</c:v>
                </c:pt>
                <c:pt idx="105">
                  <c:v>7.0350679119475483</c:v>
                </c:pt>
                <c:pt idx="106">
                  <c:v>6.9849964663422748</c:v>
                </c:pt>
                <c:pt idx="107">
                  <c:v>6.9352813996229443</c:v>
                </c:pt>
                <c:pt idx="108">
                  <c:v>6.8859201752957784</c:v>
                </c:pt>
                <c:pt idx="109">
                  <c:v>6.8369102749202568</c:v>
                </c:pt>
                <c:pt idx="110">
                  <c:v>6.7882491979806261</c:v>
                </c:pt>
                <c:pt idx="111">
                  <c:v>6.739934461758323</c:v>
                </c:pt>
                <c:pt idx="112">
                  <c:v>6.6919636012053063</c:v>
                </c:pt>
                <c:pt idx="113">
                  <c:v>6.6443341688182826</c:v>
                </c:pt>
                <c:pt idx="114">
                  <c:v>6.5970437345138411</c:v>
                </c:pt>
                <c:pt idx="115">
                  <c:v>6.5500898855044598</c:v>
                </c:pt>
                <c:pt idx="116">
                  <c:v>6.5034702261754145</c:v>
                </c:pt>
                <c:pt idx="117">
                  <c:v>6.4571823779625444</c:v>
                </c:pt>
                <c:pt idx="118">
                  <c:v>6.4112239792309005</c:v>
                </c:pt>
                <c:pt idx="119">
                  <c:v>6.3655926851542493</c:v>
                </c:pt>
                <c:pt idx="120">
                  <c:v>6.3202861675954454</c:v>
                </c:pt>
                <c:pt idx="121">
                  <c:v>6.2753021149876416</c:v>
                </c:pt>
                <c:pt idx="122">
                  <c:v>6.2306382322163545</c:v>
                </c:pt>
                <c:pt idx="123">
                  <c:v>6.1862922405023673</c:v>
                </c:pt>
                <c:pt idx="124">
                  <c:v>6.1422618772854634</c:v>
                </c:pt>
                <c:pt idx="125">
                  <c:v>6.0985448961089865</c:v>
                </c:pt>
                <c:pt idx="126">
                  <c:v>6.0551390665052303</c:v>
                </c:pt>
                <c:pt idx="127">
                  <c:v>6.0120421738816381</c:v>
                </c:pt>
                <c:pt idx="128">
                  <c:v>5.9692520194078069</c:v>
                </c:pt>
                <c:pt idx="129">
                  <c:v>5.9267664199033092</c:v>
                </c:pt>
                <c:pt idx="130">
                  <c:v>5.8845832077262994</c:v>
                </c:pt>
                <c:pt idx="131">
                  <c:v>5.8427002306629259</c:v>
                </c:pt>
                <c:pt idx="132">
                  <c:v>5.8011153518175176</c:v>
                </c:pt>
                <c:pt idx="133">
                  <c:v>5.7598264495035609</c:v>
                </c:pt>
                <c:pt idx="134">
                  <c:v>5.7188314171354522</c:v>
                </c:pt>
                <c:pt idx="135">
                  <c:v>5.6781281631210136</c:v>
                </c:pt>
                <c:pt idx="136">
                  <c:v>5.6377146107547809</c:v>
                </c:pt>
                <c:pt idx="137">
                  <c:v>5.5975886981120553</c:v>
                </c:pt>
                <c:pt idx="138">
                  <c:v>5.5577483779436845</c:v>
                </c:pt>
                <c:pt idx="139">
                  <c:v>5.5181916175716346</c:v>
                </c:pt>
                <c:pt idx="140">
                  <c:v>5.4789163987852643</c:v>
                </c:pt>
                <c:pt idx="141">
                  <c:v>5.4399207177383593</c:v>
                </c:pt>
                <c:pt idx="142">
                  <c:v>5.4012025848468994</c:v>
                </c:pt>
                <c:pt idx="143">
                  <c:v>5.362760024687538</c:v>
                </c:pt>
                <c:pt idx="144">
                  <c:v>5.32459107589683</c:v>
                </c:pt>
                <c:pt idx="145">
                  <c:v>5.2866937910711478</c:v>
                </c:pt>
                <c:pt idx="146">
                  <c:v>5.2490662366673302</c:v>
                </c:pt>
                <c:pt idx="147">
                  <c:v>5.2117064929040318</c:v>
                </c:pt>
                <c:pt idx="148">
                  <c:v>5.17461265366377</c:v>
                </c:pt>
                <c:pt idx="149">
                  <c:v>5.1377828263956848</c:v>
                </c:pt>
                <c:pt idx="150">
                  <c:v>5.1012151320189609</c:v>
                </c:pt>
                <c:pt idx="151">
                  <c:v>5.0649077048269788</c:v>
                </c:pt>
                <c:pt idx="152">
                  <c:v>5.0288586923921059</c:v>
                </c:pt>
                <c:pt idx="153">
                  <c:v>4.9930662554711933</c:v>
                </c:pt>
                <c:pt idx="154">
                  <c:v>4.9575285679117354</c:v>
                </c:pt>
                <c:pt idx="155">
                  <c:v>4.9222438165587006</c:v>
                </c:pt>
                <c:pt idx="156">
                  <c:v>4.8872102011620182</c:v>
                </c:pt>
                <c:pt idx="157">
                  <c:v>4.8524259342847298</c:v>
                </c:pt>
                <c:pt idx="158">
                  <c:v>4.8178892412117991</c:v>
                </c:pt>
                <c:pt idx="159">
                  <c:v>4.7835983598595559</c:v>
                </c:pt>
                <c:pt idx="160">
                  <c:v>4.7495515406857978</c:v>
                </c:pt>
                <c:pt idx="161">
                  <c:v>4.7157470466005291</c:v>
                </c:pt>
                <c:pt idx="162">
                  <c:v>4.6821831528773306</c:v>
                </c:pt>
                <c:pt idx="163">
                  <c:v>4.6488581470653658</c:v>
                </c:pt>
                <c:pt idx="164">
                  <c:v>4.6157703289020038</c:v>
                </c:pt>
                <c:pt idx="165">
                  <c:v>4.5829180102260825</c:v>
                </c:pt>
                <c:pt idx="166">
                  <c:v>4.5502995148917655</c:v>
                </c:pt>
                <c:pt idx="167">
                  <c:v>4.517913178683032</c:v>
                </c:pt>
                <c:pt idx="168">
                  <c:v>4.4857573492287637</c:v>
                </c:pt>
                <c:pt idx="169">
                  <c:v>4.453830385918442</c:v>
                </c:pt>
                <c:pt idx="170">
                  <c:v>4.4221306598184436</c:v>
                </c:pt>
                <c:pt idx="171">
                  <c:v>4.3906565535889248</c:v>
                </c:pt>
                <c:pt idx="172">
                  <c:v>4.3594064614013135</c:v>
                </c:pt>
                <c:pt idx="173">
                  <c:v>4.3283787888563712</c:v>
                </c:pt>
                <c:pt idx="174">
                  <c:v>4.2975719529028513</c:v>
                </c:pt>
                <c:pt idx="175">
                  <c:v>4.2669843817567248</c:v>
                </c:pt>
                <c:pt idx="176">
                  <c:v>4.2366145148209924</c:v>
                </c:pt>
                <c:pt idx="177">
                  <c:v>4.2064608026060597</c:v>
                </c:pt>
                <c:pt idx="178">
                  <c:v>4.1765217066506803</c:v>
                </c:pt>
                <c:pt idx="179">
                  <c:v>4.1467956994434649</c:v>
                </c:pt>
                <c:pt idx="180">
                  <c:v>4.1172812643449443</c:v>
                </c:pt>
                <c:pt idx="181">
                  <c:v>4.0879768955101889</c:v>
                </c:pt>
                <c:pt idx="182">
                  <c:v>4.0588810978119838</c:v>
                </c:pt>
                <c:pt idx="183">
                  <c:v>4.0299923867645449</c:v>
                </c:pt>
                <c:pt idx="184">
                  <c:v>4.0013092884477732</c:v>
                </c:pt>
                <c:pt idx="185">
                  <c:v>3.9728303394320665</c:v>
                </c:pt>
                <c:pt idx="186">
                  <c:v>3.9445540867036426</c:v>
                </c:pt>
                <c:pt idx="187">
                  <c:v>3.9164790875904125</c:v>
                </c:pt>
                <c:pt idx="188">
                  <c:v>3.8886039096883724</c:v>
                </c:pt>
                <c:pt idx="189">
                  <c:v>3.8609271307885202</c:v>
                </c:pt>
                <c:pt idx="190">
                  <c:v>3.8334473388042967</c:v>
                </c:pt>
                <c:pt idx="191">
                  <c:v>3.8061631316995386</c:v>
                </c:pt>
                <c:pt idx="192">
                  <c:v>3.7790731174169419</c:v>
                </c:pt>
                <c:pt idx="193">
                  <c:v>3.7521759138070467</c:v>
                </c:pt>
                <c:pt idx="194">
                  <c:v>3.7254701485577097</c:v>
                </c:pt>
                <c:pt idx="195">
                  <c:v>3.6989544591240966</c:v>
                </c:pt>
                <c:pt idx="196">
                  <c:v>3.6726274926591569</c:v>
                </c:pt>
                <c:pt idx="197">
                  <c:v>3.6464879059446047</c:v>
                </c:pt>
                <c:pt idx="198">
                  <c:v>3.6205343653223867</c:v>
                </c:pt>
                <c:pt idx="199">
                  <c:v>3.5947655466266371</c:v>
                </c:pt>
                <c:pt idx="200">
                  <c:v>3.5691801351161176</c:v>
                </c:pt>
                <c:pt idx="201">
                  <c:v>3.5437768254071398</c:v>
                </c:pt>
                <c:pt idx="202">
                  <c:v>3.518554321406965</c:v>
                </c:pt>
                <c:pt idx="203">
                  <c:v>3.49351133624767</c:v>
                </c:pt>
                <c:pt idx="204">
                  <c:v>3.4686465922205008</c:v>
                </c:pt>
                <c:pt idx="205">
                  <c:v>3.4439588207106717</c:v>
                </c:pt>
                <c:pt idx="206">
                  <c:v>3.4194467621326501</c:v>
                </c:pt>
                <c:pt idx="207">
                  <c:v>3.3951091658658847</c:v>
                </c:pt>
                <c:pt idx="208">
                  <c:v>3.3709447901910012</c:v>
                </c:pt>
                <c:pt idx="209">
                  <c:v>3.3469524022264467</c:v>
                </c:pt>
                <c:pt idx="210">
                  <c:v>3.3231307778655923</c:v>
                </c:pt>
                <c:pt idx="211">
                  <c:v>3.2994787017142686</c:v>
                </c:pt>
                <c:pt idx="212">
                  <c:v>3.2759949670287702</c:v>
                </c:pt>
                <c:pt idx="213">
                  <c:v>3.2526783756542703</c:v>
                </c:pt>
                <c:pt idx="214">
                  <c:v>3.2295277379637048</c:v>
                </c:pt>
                <c:pt idx="215">
                  <c:v>3.2065418727970654</c:v>
                </c:pt>
                <c:pt idx="216">
                  <c:v>3.1837196074011458</c:v>
                </c:pt>
                <c:pt idx="217">
                  <c:v>3.161059777369696</c:v>
                </c:pt>
                <c:pt idx="218">
                  <c:v>3.1385612265840277</c:v>
                </c:pt>
                <c:pt idx="219">
                  <c:v>3.1162228071540121</c:v>
                </c:pt>
                <c:pt idx="220">
                  <c:v>3.0940433793595288</c:v>
                </c:pt>
                <c:pt idx="221">
                  <c:v>3.0720218115923075</c:v>
                </c:pt>
                <c:pt idx="222">
                  <c:v>3.0501569802981945</c:v>
                </c:pt>
                <c:pt idx="223">
                  <c:v>3.0284477699198304</c:v>
                </c:pt>
                <c:pt idx="224">
                  <c:v>3.0068930728397323</c:v>
                </c:pt>
                <c:pt idx="225">
                  <c:v>2.9854917893237793</c:v>
                </c:pt>
                <c:pt idx="226">
                  <c:v>2.9642428274651111</c:v>
                </c:pt>
                <c:pt idx="227">
                  <c:v>2.9431451031284097</c:v>
                </c:pt>
                <c:pt idx="228">
                  <c:v>2.9221975398945914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F-441B-8BD7-90D0E27C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98687"/>
        <c:axId val="1519899103"/>
      </c:scatterChart>
      <c:valAx>
        <c:axId val="15198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99103"/>
        <c:crosses val="autoZero"/>
        <c:crossBetween val="midCat"/>
      </c:valAx>
      <c:valAx>
        <c:axId val="15198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166687</xdr:rowOff>
    </xdr:from>
    <xdr:to>
      <xdr:col>26</xdr:col>
      <xdr:colOff>304800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45B01-40C4-409A-851D-30A29199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33</xdr:row>
      <xdr:rowOff>23812</xdr:rowOff>
    </xdr:from>
    <xdr:to>
      <xdr:col>26</xdr:col>
      <xdr:colOff>381000</xdr:colOff>
      <xdr:row>47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B0CA0-7A5B-46B7-B332-F329C15D4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17</xdr:row>
      <xdr:rowOff>14287</xdr:rowOff>
    </xdr:from>
    <xdr:to>
      <xdr:col>26</xdr:col>
      <xdr:colOff>323850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97726-F870-4337-9A67-7C7A92EA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593B-5E26-46FB-A77D-A311D55ABD4C}">
  <dimension ref="A1:F24"/>
  <sheetViews>
    <sheetView tabSelected="1" workbookViewId="0">
      <selection activeCell="F4" sqref="F4"/>
    </sheetView>
  </sheetViews>
  <sheetFormatPr defaultRowHeight="15" x14ac:dyDescent="0.25"/>
  <cols>
    <col min="1" max="1" width="19.85546875" bestFit="1" customWidth="1"/>
  </cols>
  <sheetData>
    <row r="1" spans="1:6" x14ac:dyDescent="0.25">
      <c r="A1" t="s">
        <v>3</v>
      </c>
    </row>
    <row r="2" spans="1:6" x14ac:dyDescent="0.25">
      <c r="A2" t="s">
        <v>0</v>
      </c>
      <c r="B2">
        <f>3*7</f>
        <v>21</v>
      </c>
    </row>
    <row r="3" spans="1:6" x14ac:dyDescent="0.25">
      <c r="A3" t="s">
        <v>1</v>
      </c>
      <c r="B3">
        <v>1.0900000000000001</v>
      </c>
    </row>
    <row r="4" spans="1:6" x14ac:dyDescent="0.25">
      <c r="A4" t="s">
        <v>2</v>
      </c>
      <c r="B4">
        <f>B3/B2</f>
        <v>5.1904761904761912E-2</v>
      </c>
      <c r="C4" t="s">
        <v>4</v>
      </c>
      <c r="F4">
        <f>14*B4</f>
        <v>0.72666666666666679</v>
      </c>
    </row>
    <row r="6" spans="1:6" x14ac:dyDescent="0.25">
      <c r="A6" t="s">
        <v>5</v>
      </c>
      <c r="B6" t="s">
        <v>6</v>
      </c>
      <c r="C6" t="s">
        <v>7</v>
      </c>
    </row>
    <row r="10" spans="1:6" x14ac:dyDescent="0.25">
      <c r="A10" t="s">
        <v>18</v>
      </c>
    </row>
    <row r="12" spans="1:6" x14ac:dyDescent="0.25">
      <c r="A12" t="s">
        <v>19</v>
      </c>
      <c r="B12">
        <f>7*3</f>
        <v>21</v>
      </c>
    </row>
    <row r="13" spans="1:6" x14ac:dyDescent="0.25">
      <c r="A13" t="s">
        <v>22</v>
      </c>
      <c r="B13">
        <f>B12*4</f>
        <v>84</v>
      </c>
    </row>
    <row r="14" spans="1:6" x14ac:dyDescent="0.25">
      <c r="A14" t="s">
        <v>20</v>
      </c>
      <c r="B14">
        <v>2</v>
      </c>
    </row>
    <row r="15" spans="1:6" x14ac:dyDescent="0.25">
      <c r="A15" t="s">
        <v>21</v>
      </c>
      <c r="B15">
        <v>6</v>
      </c>
    </row>
    <row r="16" spans="1:6" x14ac:dyDescent="0.25">
      <c r="A16" t="s">
        <v>51</v>
      </c>
      <c r="B16">
        <v>6</v>
      </c>
    </row>
    <row r="17" spans="1:3" x14ac:dyDescent="0.25">
      <c r="A17" t="s">
        <v>22</v>
      </c>
      <c r="B17">
        <f>SUM(B13:B16)</f>
        <v>98</v>
      </c>
    </row>
    <row r="18" spans="1:3" x14ac:dyDescent="0.25">
      <c r="A18" t="s">
        <v>23</v>
      </c>
      <c r="B18">
        <f>B17*B4</f>
        <v>5.0866666666666678</v>
      </c>
      <c r="C18" t="s">
        <v>15</v>
      </c>
    </row>
    <row r="20" spans="1:3" x14ac:dyDescent="0.25">
      <c r="A20" t="s">
        <v>48</v>
      </c>
      <c r="B20">
        <v>0.2</v>
      </c>
    </row>
    <row r="21" spans="1:3" x14ac:dyDescent="0.25">
      <c r="A21" t="s">
        <v>50</v>
      </c>
      <c r="B21">
        <v>7.0000000000000007E-2</v>
      </c>
    </row>
    <row r="22" spans="1:3" x14ac:dyDescent="0.25">
      <c r="A22" t="s">
        <v>49</v>
      </c>
      <c r="B22">
        <v>0.15</v>
      </c>
    </row>
    <row r="24" spans="1:3" x14ac:dyDescent="0.25">
      <c r="A24" t="s">
        <v>22</v>
      </c>
      <c r="B24">
        <f>B22+B21+B20+B18</f>
        <v>5.5066666666666677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9336-299E-4D8D-86E6-5D7288FAB26F}">
  <dimension ref="A1:R558"/>
  <sheetViews>
    <sheetView workbookViewId="0">
      <selection activeCell="D4" sqref="D4"/>
    </sheetView>
  </sheetViews>
  <sheetFormatPr defaultRowHeight="15" x14ac:dyDescent="0.25"/>
  <cols>
    <col min="1" max="1" width="27.5703125" bestFit="1" customWidth="1"/>
  </cols>
  <sheetData>
    <row r="1" spans="1:18" x14ac:dyDescent="0.25">
      <c r="A1" t="s">
        <v>8</v>
      </c>
      <c r="B1" s="1">
        <v>1.5</v>
      </c>
      <c r="C1" t="s">
        <v>15</v>
      </c>
      <c r="K1" t="s">
        <v>28</v>
      </c>
      <c r="L1" t="s">
        <v>29</v>
      </c>
      <c r="N1" t="s">
        <v>26</v>
      </c>
      <c r="O1" t="s">
        <v>27</v>
      </c>
      <c r="Q1" t="s">
        <v>1</v>
      </c>
      <c r="R1" t="s">
        <v>31</v>
      </c>
    </row>
    <row r="2" spans="1:18" x14ac:dyDescent="0.25">
      <c r="A2" t="s">
        <v>9</v>
      </c>
      <c r="B2" s="1">
        <v>12</v>
      </c>
      <c r="C2" t="s">
        <v>14</v>
      </c>
      <c r="K2">
        <v>0.1</v>
      </c>
      <c r="L2">
        <f t="shared" ref="L2:L15" si="0">$B$14*EXP(-$B$7/($B$12*K2))</f>
        <v>0.1666349480736346</v>
      </c>
      <c r="N2">
        <v>0.01</v>
      </c>
      <c r="O2">
        <f>$B$14*EXP(-N2/($B$12*$B$17))</f>
        <v>14.893238886464255</v>
      </c>
      <c r="Q2">
        <v>0.1</v>
      </c>
      <c r="R2">
        <f t="shared" ref="R2:R15" si="1">$B$17*($B$14-$B$15)/Q2</f>
        <v>63.000000000000007</v>
      </c>
    </row>
    <row r="3" spans="1:18" x14ac:dyDescent="0.25">
      <c r="A3" t="s">
        <v>10</v>
      </c>
      <c r="B3">
        <f>B2/B1</f>
        <v>8</v>
      </c>
      <c r="C3" t="s">
        <v>16</v>
      </c>
      <c r="K3">
        <v>0.2</v>
      </c>
      <c r="L3">
        <f t="shared" si="0"/>
        <v>1.5809883684279651</v>
      </c>
      <c r="N3">
        <v>0.02</v>
      </c>
      <c r="O3">
        <f>$B$14*EXP(-N3/($B$12*$B$17))</f>
        <v>14.787237635286068</v>
      </c>
      <c r="Q3">
        <v>0.2</v>
      </c>
      <c r="R3">
        <f t="shared" si="1"/>
        <v>31.500000000000004</v>
      </c>
    </row>
    <row r="4" spans="1:18" x14ac:dyDescent="0.25">
      <c r="K4">
        <v>0.3</v>
      </c>
      <c r="L4">
        <f t="shared" si="0"/>
        <v>3.3469524022264472</v>
      </c>
      <c r="N4">
        <v>0.03</v>
      </c>
      <c r="O4">
        <f t="shared" ref="O4:O67" si="2">$B$14*EXP(-N4/($B$12*$B$17))</f>
        <v>14.681990838215349</v>
      </c>
      <c r="Q4">
        <v>0.3</v>
      </c>
      <c r="R4">
        <f t="shared" si="1"/>
        <v>21.000000000000004</v>
      </c>
    </row>
    <row r="5" spans="1:18" x14ac:dyDescent="0.25">
      <c r="A5" t="s">
        <v>11</v>
      </c>
      <c r="B5" s="1">
        <v>12</v>
      </c>
      <c r="K5">
        <v>0.4</v>
      </c>
      <c r="L5">
        <f t="shared" si="0"/>
        <v>4.8697870103752461</v>
      </c>
      <c r="N5">
        <v>0.04</v>
      </c>
      <c r="O5">
        <f t="shared" si="2"/>
        <v>14.577493125494717</v>
      </c>
      <c r="Q5">
        <v>0.4</v>
      </c>
      <c r="R5">
        <f t="shared" si="1"/>
        <v>15.750000000000002</v>
      </c>
    </row>
    <row r="6" spans="1:18" x14ac:dyDescent="0.25">
      <c r="K6">
        <v>0.5</v>
      </c>
      <c r="L6">
        <f t="shared" si="0"/>
        <v>6.0985448961089865</v>
      </c>
      <c r="N6">
        <v>0.05</v>
      </c>
      <c r="O6">
        <f t="shared" si="2"/>
        <v>14.473739165585551</v>
      </c>
      <c r="Q6">
        <v>0.5</v>
      </c>
      <c r="R6">
        <f t="shared" si="1"/>
        <v>12.600000000000001</v>
      </c>
    </row>
    <row r="7" spans="1:18" x14ac:dyDescent="0.25">
      <c r="A7" t="s">
        <v>12</v>
      </c>
      <c r="B7" s="1">
        <v>0.3</v>
      </c>
      <c r="C7" t="s">
        <v>13</v>
      </c>
      <c r="K7">
        <v>0.6</v>
      </c>
      <c r="L7">
        <f t="shared" si="0"/>
        <v>7.0854982911152202</v>
      </c>
      <c r="N7">
        <v>0.06</v>
      </c>
      <c r="O7">
        <f t="shared" si="2"/>
        <v>14.370723664895962</v>
      </c>
      <c r="Q7">
        <v>0.6</v>
      </c>
      <c r="R7">
        <f t="shared" si="1"/>
        <v>10.500000000000002</v>
      </c>
    </row>
    <row r="8" spans="1:18" x14ac:dyDescent="0.25">
      <c r="A8" t="s">
        <v>32</v>
      </c>
      <c r="B8" s="2">
        <f>60-B7</f>
        <v>59.7</v>
      </c>
      <c r="C8" t="s">
        <v>13</v>
      </c>
      <c r="D8" t="s">
        <v>17</v>
      </c>
      <c r="K8">
        <v>0.7</v>
      </c>
      <c r="L8">
        <f t="shared" si="0"/>
        <v>7.8868203663866963</v>
      </c>
      <c r="N8">
        <v>7.0000000000000007E-2</v>
      </c>
      <c r="O8">
        <f t="shared" si="2"/>
        <v>14.268441367510711</v>
      </c>
      <c r="Q8">
        <v>0.7</v>
      </c>
      <c r="R8">
        <f t="shared" si="1"/>
        <v>9.0000000000000018</v>
      </c>
    </row>
    <row r="9" spans="1:18" x14ac:dyDescent="0.25">
      <c r="A9" t="s">
        <v>33</v>
      </c>
      <c r="B9" s="1">
        <f>60-B7</f>
        <v>59.7</v>
      </c>
      <c r="C9" t="s">
        <v>13</v>
      </c>
      <c r="K9">
        <v>0.8</v>
      </c>
      <c r="L9">
        <f t="shared" si="0"/>
        <v>8.5467423709638446</v>
      </c>
      <c r="N9">
        <v>0.08</v>
      </c>
      <c r="O9">
        <f t="shared" si="2"/>
        <v>14.166887054923048</v>
      </c>
      <c r="Q9">
        <v>0.8</v>
      </c>
      <c r="R9">
        <f t="shared" si="1"/>
        <v>7.8750000000000009</v>
      </c>
    </row>
    <row r="10" spans="1:18" x14ac:dyDescent="0.25">
      <c r="K10">
        <v>0.9</v>
      </c>
      <c r="L10">
        <f t="shared" si="0"/>
        <v>9.0979598956895007</v>
      </c>
      <c r="N10">
        <v>0.09</v>
      </c>
      <c r="O10">
        <f t="shared" si="2"/>
        <v>14.066055545768467</v>
      </c>
      <c r="Q10">
        <v>0.9</v>
      </c>
      <c r="R10">
        <f t="shared" si="1"/>
        <v>7.0000000000000009</v>
      </c>
    </row>
    <row r="11" spans="1:18" x14ac:dyDescent="0.25">
      <c r="K11">
        <v>1</v>
      </c>
      <c r="L11">
        <f t="shared" si="0"/>
        <v>9.5644222743265992</v>
      </c>
      <c r="N11">
        <v>0.1</v>
      </c>
      <c r="O11">
        <f t="shared" si="2"/>
        <v>13.965941695560341</v>
      </c>
      <c r="Q11">
        <v>1</v>
      </c>
      <c r="R11">
        <f t="shared" si="1"/>
        <v>6.3000000000000007</v>
      </c>
    </row>
    <row r="12" spans="1:18" x14ac:dyDescent="0.25">
      <c r="A12" t="s">
        <v>37</v>
      </c>
      <c r="B12" s="2">
        <f>B3/B5</f>
        <v>0.66666666666666663</v>
      </c>
      <c r="C12" t="s">
        <v>16</v>
      </c>
      <c r="K12">
        <v>1.1000000000000001</v>
      </c>
      <c r="L12">
        <f t="shared" si="0"/>
        <v>9.9638076429644293</v>
      </c>
      <c r="N12">
        <v>0.11</v>
      </c>
      <c r="O12">
        <f t="shared" si="2"/>
        <v>13.866540396427453</v>
      </c>
      <c r="Q12">
        <v>1.1000000000000001</v>
      </c>
      <c r="R12">
        <f t="shared" si="1"/>
        <v>5.7272727272727275</v>
      </c>
    </row>
    <row r="13" spans="1:18" x14ac:dyDescent="0.25">
      <c r="K13">
        <v>1.2</v>
      </c>
      <c r="L13">
        <f t="shared" si="0"/>
        <v>10.309339181864583</v>
      </c>
      <c r="N13">
        <v>0.12</v>
      </c>
      <c r="O13">
        <f t="shared" si="2"/>
        <v>13.767846576853389</v>
      </c>
      <c r="Q13">
        <v>1.2</v>
      </c>
      <c r="R13">
        <f t="shared" si="1"/>
        <v>5.2500000000000009</v>
      </c>
    </row>
    <row r="14" spans="1:18" x14ac:dyDescent="0.25">
      <c r="A14" t="s">
        <v>24</v>
      </c>
      <c r="B14" s="1">
        <v>15</v>
      </c>
      <c r="C14" t="s">
        <v>14</v>
      </c>
      <c r="K14">
        <v>1.3</v>
      </c>
      <c r="L14">
        <f t="shared" si="0"/>
        <v>10.611054711060925</v>
      </c>
      <c r="N14">
        <v>0.13</v>
      </c>
      <c r="O14">
        <f t="shared" si="2"/>
        <v>13.669855201417777</v>
      </c>
      <c r="Q14">
        <v>1.3</v>
      </c>
      <c r="R14">
        <f t="shared" si="1"/>
        <v>4.8461538461538467</v>
      </c>
    </row>
    <row r="15" spans="1:18" x14ac:dyDescent="0.25">
      <c r="A15" t="s">
        <v>25</v>
      </c>
      <c r="B15" s="1">
        <v>12</v>
      </c>
      <c r="C15" t="s">
        <v>14</v>
      </c>
      <c r="D15" t="s">
        <v>47</v>
      </c>
      <c r="K15">
        <v>1.4</v>
      </c>
      <c r="L15">
        <f t="shared" si="0"/>
        <v>10.876686328831978</v>
      </c>
      <c r="N15">
        <v>0.14000000000000001</v>
      </c>
      <c r="O15">
        <f t="shared" si="2"/>
        <v>13.572561270539392</v>
      </c>
      <c r="Q15">
        <v>1.4</v>
      </c>
      <c r="R15">
        <f t="shared" si="1"/>
        <v>4.5000000000000009</v>
      </c>
    </row>
    <row r="16" spans="1:18" x14ac:dyDescent="0.25">
      <c r="A16" t="s">
        <v>45</v>
      </c>
      <c r="B16" s="2">
        <f>_xlfn.XLOOKUP(B15,L2:L73,K2:K73,,1,1)</f>
        <v>2.1</v>
      </c>
      <c r="C16" t="s">
        <v>36</v>
      </c>
      <c r="D16">
        <f>B16*B26</f>
        <v>14.700000000000001</v>
      </c>
      <c r="E16" t="s">
        <v>36</v>
      </c>
      <c r="N16">
        <v>0.15</v>
      </c>
      <c r="O16">
        <f t="shared" si="2"/>
        <v>13.475959820221066</v>
      </c>
    </row>
    <row r="17" spans="1:18" x14ac:dyDescent="0.25">
      <c r="A17" t="s">
        <v>46</v>
      </c>
      <c r="B17" s="1">
        <f>B16</f>
        <v>2.1</v>
      </c>
      <c r="C17" t="s">
        <v>36</v>
      </c>
      <c r="D17">
        <f>B17*B26</f>
        <v>14.700000000000001</v>
      </c>
      <c r="E17" t="s">
        <v>36</v>
      </c>
      <c r="K17">
        <v>1.5</v>
      </c>
      <c r="L17">
        <f t="shared" ref="L17:L80" si="3">$B$14*EXP(-$B$7/($B$12*K17))</f>
        <v>11.112273310225769</v>
      </c>
      <c r="N17">
        <v>0.16</v>
      </c>
      <c r="O17">
        <f t="shared" si="2"/>
        <v>13.380045921796416</v>
      </c>
      <c r="Q17">
        <v>1.5</v>
      </c>
      <c r="R17">
        <f t="shared" ref="R17:R80" si="4">$B$17*($B$14-$B$15)/Q17</f>
        <v>4.2</v>
      </c>
    </row>
    <row r="18" spans="1:18" x14ac:dyDescent="0.25">
      <c r="K18">
        <v>1.6</v>
      </c>
      <c r="L18">
        <f t="shared" si="3"/>
        <v>11.322594029835111</v>
      </c>
      <c r="N18">
        <v>0.17</v>
      </c>
      <c r="O18">
        <f t="shared" si="2"/>
        <v>13.284814681678389</v>
      </c>
      <c r="Q18">
        <v>1.6</v>
      </c>
      <c r="R18">
        <f t="shared" si="4"/>
        <v>3.9375000000000004</v>
      </c>
    </row>
    <row r="19" spans="1:18" x14ac:dyDescent="0.25">
      <c r="A19" t="s">
        <v>34</v>
      </c>
      <c r="B19" s="2">
        <f>_xlfn.XLOOKUP(B9,R2:R73,Q2:Q73,,-1,-1)</f>
        <v>0.2</v>
      </c>
      <c r="C19" t="s">
        <v>15</v>
      </c>
      <c r="K19">
        <v>1.7</v>
      </c>
      <c r="L19">
        <f t="shared" si="3"/>
        <v>11.511474479573611</v>
      </c>
      <c r="N19">
        <v>0.18</v>
      </c>
      <c r="O19">
        <f t="shared" si="2"/>
        <v>13.190261241109589</v>
      </c>
      <c r="Q19">
        <v>1.7</v>
      </c>
      <c r="R19">
        <f t="shared" si="4"/>
        <v>3.7058823529411771</v>
      </c>
    </row>
    <row r="20" spans="1:18" x14ac:dyDescent="0.25">
      <c r="A20" t="s">
        <v>35</v>
      </c>
      <c r="B20" s="1">
        <v>1</v>
      </c>
      <c r="C20" t="s">
        <v>15</v>
      </c>
      <c r="K20">
        <v>1.8</v>
      </c>
      <c r="L20">
        <f t="shared" si="3"/>
        <v>11.682011746071073</v>
      </c>
      <c r="N20">
        <v>0.19</v>
      </c>
      <c r="O20">
        <f t="shared" si="2"/>
        <v>13.096380775914374</v>
      </c>
      <c r="Q20">
        <v>1.8</v>
      </c>
      <c r="R20">
        <f t="shared" si="4"/>
        <v>3.5000000000000004</v>
      </c>
    </row>
    <row r="21" spans="1:18" x14ac:dyDescent="0.25">
      <c r="A21" t="s">
        <v>30</v>
      </c>
      <c r="B21" s="2">
        <f>_xlfn.XLOOKUP(B20,Q2:Q73,R2:R73,,-1,-1)</f>
        <v>6.3000000000000007</v>
      </c>
      <c r="C21" t="s">
        <v>13</v>
      </c>
      <c r="K21">
        <v>1.9</v>
      </c>
      <c r="L21">
        <f t="shared" si="3"/>
        <v>11.836738131374865</v>
      </c>
      <c r="N21">
        <v>0.2</v>
      </c>
      <c r="O21">
        <f t="shared" si="2"/>
        <v>13.003168496252723</v>
      </c>
      <c r="Q21">
        <v>1.9</v>
      </c>
      <c r="R21">
        <f t="shared" si="4"/>
        <v>3.3157894736842111</v>
      </c>
    </row>
    <row r="22" spans="1:18" x14ac:dyDescent="0.25">
      <c r="K22">
        <v>2</v>
      </c>
      <c r="L22">
        <f t="shared" si="3"/>
        <v>11.977743281390655</v>
      </c>
      <c r="N22">
        <v>0.21</v>
      </c>
      <c r="O22">
        <f t="shared" si="2"/>
        <v>12.910619646375867</v>
      </c>
      <c r="Q22">
        <v>2</v>
      </c>
      <c r="R22">
        <f t="shared" si="4"/>
        <v>3.1500000000000004</v>
      </c>
    </row>
    <row r="23" spans="1:18" x14ac:dyDescent="0.25">
      <c r="K23">
        <v>2.1</v>
      </c>
      <c r="L23">
        <f t="shared" si="3"/>
        <v>12.10676620508084</v>
      </c>
      <c r="N23">
        <v>0.22</v>
      </c>
      <c r="O23">
        <f t="shared" si="2"/>
        <v>12.818729504383629</v>
      </c>
      <c r="Q23">
        <v>2.1</v>
      </c>
      <c r="R23">
        <f t="shared" si="4"/>
        <v>3</v>
      </c>
    </row>
    <row r="24" spans="1:18" x14ac:dyDescent="0.25">
      <c r="A24" t="s">
        <v>38</v>
      </c>
      <c r="B24">
        <v>2.7</v>
      </c>
      <c r="K24">
        <v>2.2000000000000002</v>
      </c>
      <c r="L24">
        <f t="shared" si="3"/>
        <v>12.225265422250205</v>
      </c>
      <c r="N24">
        <v>0.23</v>
      </c>
      <c r="O24">
        <f t="shared" si="2"/>
        <v>12.727493381983528</v>
      </c>
      <c r="Q24">
        <v>2.2000000000000002</v>
      </c>
      <c r="R24">
        <f t="shared" si="4"/>
        <v>2.8636363636363638</v>
      </c>
    </row>
    <row r="25" spans="1:18" x14ac:dyDescent="0.25">
      <c r="A25" t="s">
        <v>40</v>
      </c>
      <c r="B25">
        <v>0.2</v>
      </c>
      <c r="K25">
        <v>2.2999999999999998</v>
      </c>
      <c r="L25">
        <f t="shared" si="3"/>
        <v>12.334473025615775</v>
      </c>
      <c r="N25">
        <v>0.24</v>
      </c>
      <c r="O25">
        <f t="shared" si="2"/>
        <v>12.636906624251571</v>
      </c>
      <c r="Q25">
        <v>2.2999999999999998</v>
      </c>
      <c r="R25">
        <f t="shared" si="4"/>
        <v>2.7391304347826093</v>
      </c>
    </row>
    <row r="26" spans="1:18" x14ac:dyDescent="0.25">
      <c r="A26" t="s">
        <v>39</v>
      </c>
      <c r="B26">
        <f>CEILING(B14/(B24*(1-B25)),1)</f>
        <v>7</v>
      </c>
      <c r="K26">
        <v>2.4</v>
      </c>
      <c r="L26">
        <f t="shared" si="3"/>
        <v>12.435436772706005</v>
      </c>
      <c r="N26">
        <v>0.25</v>
      </c>
      <c r="O26">
        <f t="shared" si="2"/>
        <v>12.546964609394749</v>
      </c>
      <c r="Q26">
        <v>2.4</v>
      </c>
      <c r="R26">
        <f t="shared" si="4"/>
        <v>2.6250000000000004</v>
      </c>
    </row>
    <row r="27" spans="1:18" x14ac:dyDescent="0.25">
      <c r="K27">
        <v>2.5</v>
      </c>
      <c r="L27">
        <f t="shared" si="3"/>
        <v>12.52905317116908</v>
      </c>
      <c r="N27">
        <v>0.26</v>
      </c>
      <c r="O27">
        <f t="shared" si="2"/>
        <v>12.457662748515245</v>
      </c>
      <c r="Q27">
        <v>2.5</v>
      </c>
      <c r="R27">
        <f t="shared" si="4"/>
        <v>2.5200000000000005</v>
      </c>
    </row>
    <row r="28" spans="1:18" x14ac:dyDescent="0.25">
      <c r="A28" t="s">
        <v>41</v>
      </c>
      <c r="B28">
        <v>3</v>
      </c>
      <c r="C28" t="s">
        <v>14</v>
      </c>
      <c r="D28" t="s">
        <v>42</v>
      </c>
      <c r="K28">
        <v>2.6</v>
      </c>
      <c r="L28">
        <f t="shared" si="3"/>
        <v>12.616093716595241</v>
      </c>
      <c r="N28">
        <v>0.27</v>
      </c>
      <c r="O28">
        <f t="shared" si="2"/>
        <v>12.368996485376293</v>
      </c>
      <c r="Q28">
        <v>2.6</v>
      </c>
      <c r="R28">
        <f t="shared" si="4"/>
        <v>2.4230769230769234</v>
      </c>
    </row>
    <row r="29" spans="1:18" x14ac:dyDescent="0.25">
      <c r="A29" t="s">
        <v>43</v>
      </c>
      <c r="B29">
        <f>B28/(B14/B12)</f>
        <v>0.13333333333333333</v>
      </c>
      <c r="K29">
        <v>2.7</v>
      </c>
      <c r="L29">
        <f t="shared" si="3"/>
        <v>12.697225873359212</v>
      </c>
      <c r="N29">
        <v>0.28000000000000003</v>
      </c>
      <c r="O29">
        <f t="shared" si="2"/>
        <v>12.280961296169727</v>
      </c>
      <c r="Q29">
        <v>2.7</v>
      </c>
      <c r="R29">
        <f t="shared" si="4"/>
        <v>2.3333333333333335</v>
      </c>
    </row>
    <row r="30" spans="1:18" x14ac:dyDescent="0.25">
      <c r="A30" t="s">
        <v>44</v>
      </c>
      <c r="B30">
        <f>B29/B26</f>
        <v>1.9047619047619046E-2</v>
      </c>
      <c r="K30">
        <v>2.8</v>
      </c>
      <c r="L30">
        <f t="shared" si="3"/>
        <v>12.773029982446594</v>
      </c>
      <c r="N30">
        <v>0.28999999999999998</v>
      </c>
      <c r="O30">
        <f t="shared" si="2"/>
        <v>12.193552689285164</v>
      </c>
      <c r="Q30">
        <v>2.8</v>
      </c>
      <c r="R30">
        <f t="shared" si="4"/>
        <v>2.2500000000000004</v>
      </c>
    </row>
    <row r="31" spans="1:18" x14ac:dyDescent="0.25">
      <c r="K31">
        <v>2.9</v>
      </c>
      <c r="L31">
        <f t="shared" si="3"/>
        <v>12.844012986341706</v>
      </c>
      <c r="N31">
        <v>0.3</v>
      </c>
      <c r="O31">
        <f t="shared" si="2"/>
        <v>12.10676620508084</v>
      </c>
      <c r="Q31">
        <v>2.9</v>
      </c>
      <c r="R31">
        <f t="shared" si="4"/>
        <v>2.1724137931034484</v>
      </c>
    </row>
    <row r="32" spans="1:18" x14ac:dyDescent="0.25">
      <c r="K32">
        <v>3</v>
      </c>
      <c r="L32">
        <f t="shared" si="3"/>
        <v>12.910619646375867</v>
      </c>
      <c r="N32">
        <v>0.31</v>
      </c>
      <c r="O32">
        <f t="shared" si="2"/>
        <v>12.020597415656082</v>
      </c>
      <c r="Q32">
        <v>3</v>
      </c>
      <c r="R32">
        <f t="shared" si="4"/>
        <v>2.1</v>
      </c>
    </row>
    <row r="33" spans="11:18" x14ac:dyDescent="0.25">
      <c r="K33">
        <v>3.1</v>
      </c>
      <c r="L33">
        <f t="shared" si="3"/>
        <v>12.973241769555477</v>
      </c>
      <c r="N33">
        <v>0.32</v>
      </c>
      <c r="O33">
        <f t="shared" si="2"/>
        <v>11.935041924625393</v>
      </c>
      <c r="Q33">
        <v>3.1</v>
      </c>
      <c r="R33">
        <f t="shared" si="4"/>
        <v>2.032258064516129</v>
      </c>
    </row>
    <row r="34" spans="11:18" x14ac:dyDescent="0.25">
      <c r="K34">
        <v>3.2</v>
      </c>
      <c r="L34">
        <f t="shared" si="3"/>
        <v>13.032225843942648</v>
      </c>
      <c r="N34">
        <v>0.33</v>
      </c>
      <c r="O34">
        <f t="shared" si="2"/>
        <v>11.85009536689414</v>
      </c>
      <c r="Q34">
        <v>3.2</v>
      </c>
      <c r="R34">
        <f t="shared" si="4"/>
        <v>1.9687500000000002</v>
      </c>
    </row>
    <row r="35" spans="11:18" x14ac:dyDescent="0.25">
      <c r="K35">
        <v>3.3</v>
      </c>
      <c r="L35">
        <f t="shared" si="3"/>
        <v>13.087879393041357</v>
      </c>
      <c r="N35">
        <v>0.34</v>
      </c>
      <c r="O35">
        <f t="shared" si="2"/>
        <v>11.765753408435847</v>
      </c>
      <c r="Q35">
        <v>3.3</v>
      </c>
      <c r="R35">
        <f t="shared" si="4"/>
        <v>1.9090909090909094</v>
      </c>
    </row>
    <row r="36" spans="11:18" x14ac:dyDescent="0.25">
      <c r="K36">
        <v>3.4</v>
      </c>
      <c r="L36">
        <f t="shared" si="3"/>
        <v>13.140476292494277</v>
      </c>
      <c r="N36">
        <v>0.35</v>
      </c>
      <c r="O36">
        <f t="shared" si="2"/>
        <v>11.682011746071073</v>
      </c>
      <c r="Q36">
        <v>3.4</v>
      </c>
      <c r="R36">
        <f t="shared" si="4"/>
        <v>1.8529411764705885</v>
      </c>
    </row>
    <row r="37" spans="11:18" x14ac:dyDescent="0.25">
      <c r="K37">
        <v>3.5</v>
      </c>
      <c r="L37">
        <f t="shared" si="3"/>
        <v>13.190261241109589</v>
      </c>
      <c r="N37">
        <v>0.36</v>
      </c>
      <c r="O37">
        <f t="shared" si="2"/>
        <v>11.59886610724786</v>
      </c>
      <c r="Q37">
        <v>3.5</v>
      </c>
      <c r="R37">
        <f t="shared" si="4"/>
        <v>1.8000000000000003</v>
      </c>
    </row>
    <row r="38" spans="11:18" x14ac:dyDescent="0.25">
      <c r="K38">
        <v>3.6</v>
      </c>
      <c r="L38">
        <f t="shared" si="3"/>
        <v>13.237453538768932</v>
      </c>
      <c r="N38">
        <v>0.37</v>
      </c>
      <c r="O38">
        <f t="shared" si="2"/>
        <v>11.51631224982374</v>
      </c>
      <c r="Q38">
        <v>3.6</v>
      </c>
      <c r="R38">
        <f t="shared" si="4"/>
        <v>1.7500000000000002</v>
      </c>
    </row>
    <row r="39" spans="11:18" x14ac:dyDescent="0.25">
      <c r="K39">
        <v>3.7</v>
      </c>
      <c r="L39">
        <f t="shared" si="3"/>
        <v>13.282250293175268</v>
      </c>
      <c r="N39">
        <v>0.38</v>
      </c>
      <c r="O39">
        <f t="shared" si="2"/>
        <v>11.434345961849305</v>
      </c>
      <c r="Q39">
        <v>3.7</v>
      </c>
      <c r="R39">
        <f t="shared" si="4"/>
        <v>1.7027027027027029</v>
      </c>
    </row>
    <row r="40" spans="11:18" x14ac:dyDescent="0.25">
      <c r="K40">
        <v>3.8</v>
      </c>
      <c r="L40">
        <f t="shared" si="3"/>
        <v>13.324829153524746</v>
      </c>
      <c r="N40">
        <v>0.39</v>
      </c>
      <c r="O40">
        <f t="shared" si="2"/>
        <v>11.352963061353305</v>
      </c>
      <c r="Q40">
        <v>3.8</v>
      </c>
      <c r="R40">
        <f t="shared" si="4"/>
        <v>1.6578947368421055</v>
      </c>
    </row>
    <row r="41" spans="11:18" x14ac:dyDescent="0.25">
      <c r="K41">
        <v>3.9</v>
      </c>
      <c r="L41">
        <f t="shared" si="3"/>
        <v>13.365350650433344</v>
      </c>
      <c r="N41">
        <v>0.4</v>
      </c>
      <c r="O41">
        <f t="shared" si="2"/>
        <v>11.272159396129288</v>
      </c>
      <c r="Q41">
        <v>3.9</v>
      </c>
      <c r="R41">
        <f t="shared" si="4"/>
        <v>1.6153846153846156</v>
      </c>
    </row>
    <row r="42" spans="11:18" x14ac:dyDescent="0.25">
      <c r="K42">
        <v>4</v>
      </c>
      <c r="L42">
        <f t="shared" si="3"/>
        <v>13.403960206627735</v>
      </c>
      <c r="N42">
        <v>0.41</v>
      </c>
      <c r="O42">
        <f t="shared" si="2"/>
        <v>11.191930843523744</v>
      </c>
      <c r="Q42">
        <v>4</v>
      </c>
      <c r="R42">
        <f t="shared" si="4"/>
        <v>1.5750000000000002</v>
      </c>
    </row>
    <row r="43" spans="11:18" x14ac:dyDescent="0.25">
      <c r="K43">
        <v>4.0999999999999996</v>
      </c>
      <c r="L43">
        <f t="shared" si="3"/>
        <v>13.440789871126867</v>
      </c>
      <c r="N43">
        <v>0.42</v>
      </c>
      <c r="O43">
        <f t="shared" si="2"/>
        <v>11.112273310225769</v>
      </c>
      <c r="Q43">
        <v>4.0999999999999996</v>
      </c>
      <c r="R43">
        <f t="shared" si="4"/>
        <v>1.5365853658536588</v>
      </c>
    </row>
    <row r="44" spans="11:18" x14ac:dyDescent="0.25">
      <c r="K44">
        <v>4.2</v>
      </c>
      <c r="L44">
        <f t="shared" si="3"/>
        <v>13.475959820221066</v>
      </c>
      <c r="N44">
        <v>0.43</v>
      </c>
      <c r="O44">
        <f t="shared" si="2"/>
        <v>11.033182732058219</v>
      </c>
      <c r="Q44">
        <v>4.2</v>
      </c>
      <c r="R44">
        <f t="shared" si="4"/>
        <v>1.5</v>
      </c>
    </row>
    <row r="45" spans="11:18" x14ac:dyDescent="0.25">
      <c r="K45">
        <v>4.3</v>
      </c>
      <c r="L45">
        <f t="shared" si="3"/>
        <v>13.509579660984537</v>
      </c>
      <c r="N45">
        <v>0.44</v>
      </c>
      <c r="O45">
        <f t="shared" si="2"/>
        <v>10.954655073770359</v>
      </c>
      <c r="Q45">
        <v>4.3</v>
      </c>
      <c r="R45">
        <f t="shared" si="4"/>
        <v>1.4651162790697676</v>
      </c>
    </row>
    <row r="46" spans="11:18" x14ac:dyDescent="0.25">
      <c r="K46">
        <v>4.4000000000000004</v>
      </c>
      <c r="L46">
        <f t="shared" si="3"/>
        <v>13.541749566941231</v>
      </c>
      <c r="N46">
        <v>0.45</v>
      </c>
      <c r="O46">
        <f t="shared" si="2"/>
        <v>10.876686328831978</v>
      </c>
      <c r="Q46">
        <v>4.4000000000000004</v>
      </c>
      <c r="R46">
        <f t="shared" si="4"/>
        <v>1.4318181818181819</v>
      </c>
    </row>
    <row r="47" spans="11:18" x14ac:dyDescent="0.25">
      <c r="K47">
        <v>4.5</v>
      </c>
      <c r="L47">
        <f t="shared" si="3"/>
        <v>13.572561270539394</v>
      </c>
      <c r="N47">
        <v>0.46</v>
      </c>
      <c r="O47">
        <f t="shared" si="2"/>
        <v>10.799272519228969</v>
      </c>
      <c r="Q47">
        <v>4.5</v>
      </c>
      <c r="R47">
        <f t="shared" si="4"/>
        <v>1.4000000000000001</v>
      </c>
    </row>
    <row r="48" spans="11:18" x14ac:dyDescent="0.25">
      <c r="K48">
        <v>4.5999999999999996</v>
      </c>
      <c r="L48">
        <f t="shared" si="3"/>
        <v>13.602098933041058</v>
      </c>
      <c r="N48">
        <v>0.47</v>
      </c>
      <c r="O48">
        <f t="shared" si="2"/>
        <v>10.722409695260378</v>
      </c>
      <c r="Q48">
        <v>4.5999999999999996</v>
      </c>
      <c r="R48">
        <f t="shared" si="4"/>
        <v>1.3695652173913047</v>
      </c>
    </row>
    <row r="49" spans="11:18" x14ac:dyDescent="0.25">
      <c r="K49">
        <v>4.7</v>
      </c>
      <c r="L49">
        <f t="shared" si="3"/>
        <v>13.630439909115964</v>
      </c>
      <c r="N49">
        <v>0.48</v>
      </c>
      <c r="O49">
        <f t="shared" si="2"/>
        <v>10.646093935336882</v>
      </c>
      <c r="Q49">
        <v>4.7</v>
      </c>
      <c r="R49">
        <f t="shared" si="4"/>
        <v>1.3404255319148937</v>
      </c>
    </row>
    <row r="50" spans="11:18" x14ac:dyDescent="0.25">
      <c r="K50">
        <v>4.8</v>
      </c>
      <c r="L50">
        <f t="shared" si="3"/>
        <v>13.657655420700513</v>
      </c>
      <c r="N50">
        <v>0.49</v>
      </c>
      <c r="O50">
        <f t="shared" si="2"/>
        <v>10.570321345780702</v>
      </c>
      <c r="Q50">
        <v>4.8</v>
      </c>
      <c r="R50">
        <f t="shared" si="4"/>
        <v>1.3125000000000002</v>
      </c>
    </row>
    <row r="51" spans="11:18" x14ac:dyDescent="0.25">
      <c r="K51">
        <v>4.9000000000000004</v>
      </c>
      <c r="L51">
        <f t="shared" si="3"/>
        <v>13.683811152428177</v>
      </c>
      <c r="N51">
        <v>0.5</v>
      </c>
      <c r="O51">
        <f t="shared" si="2"/>
        <v>10.495088060626955</v>
      </c>
      <c r="Q51">
        <v>4.9000000000000004</v>
      </c>
      <c r="R51">
        <f t="shared" si="4"/>
        <v>1.2857142857142858</v>
      </c>
    </row>
    <row r="52" spans="11:18" x14ac:dyDescent="0.25">
      <c r="K52">
        <v>5</v>
      </c>
      <c r="L52">
        <f t="shared" si="3"/>
        <v>13.708967779068423</v>
      </c>
      <c r="N52">
        <v>0.51</v>
      </c>
      <c r="O52">
        <f t="shared" si="2"/>
        <v>10.420390241426405</v>
      </c>
      <c r="Q52">
        <v>5</v>
      </c>
      <c r="R52">
        <f t="shared" si="4"/>
        <v>1.2600000000000002</v>
      </c>
    </row>
    <row r="53" spans="11:18" x14ac:dyDescent="0.25">
      <c r="K53">
        <v>5.0999999999999996</v>
      </c>
      <c r="L53">
        <f t="shared" si="3"/>
        <v>13.733181433854829</v>
      </c>
      <c r="N53">
        <v>0.52</v>
      </c>
      <c r="O53">
        <f t="shared" si="2"/>
        <v>10.346224077049627</v>
      </c>
      <c r="Q53">
        <v>5.0999999999999996</v>
      </c>
      <c r="R53">
        <f t="shared" si="4"/>
        <v>1.2352941176470591</v>
      </c>
    </row>
    <row r="54" spans="11:18" x14ac:dyDescent="0.25">
      <c r="K54">
        <v>5.2</v>
      </c>
      <c r="L54">
        <f t="shared" si="3"/>
        <v>13.756504125283014</v>
      </c>
      <c r="N54">
        <v>0.53</v>
      </c>
      <c r="O54">
        <f t="shared" si="2"/>
        <v>10.272585783492548</v>
      </c>
      <c r="Q54">
        <v>5.2</v>
      </c>
      <c r="R54">
        <f t="shared" si="4"/>
        <v>1.2115384615384617</v>
      </c>
    </row>
    <row r="55" spans="11:18" x14ac:dyDescent="0.25">
      <c r="K55">
        <v>5.3</v>
      </c>
      <c r="L55">
        <f t="shared" si="3"/>
        <v>13.778984108868769</v>
      </c>
      <c r="N55">
        <v>0.54</v>
      </c>
      <c r="O55">
        <f t="shared" si="2"/>
        <v>10.199471603683406</v>
      </c>
      <c r="Q55">
        <v>5.3</v>
      </c>
      <c r="R55">
        <f t="shared" si="4"/>
        <v>1.188679245283019</v>
      </c>
    </row>
    <row r="56" spans="11:18" x14ac:dyDescent="0.25">
      <c r="K56">
        <v>5.4</v>
      </c>
      <c r="L56">
        <f t="shared" si="3"/>
        <v>13.800666219439849</v>
      </c>
      <c r="N56">
        <v>0.55000000000000004</v>
      </c>
      <c r="O56">
        <f t="shared" si="2"/>
        <v>10.126877807291043</v>
      </c>
      <c r="Q56">
        <v>5.4</v>
      </c>
      <c r="R56">
        <f t="shared" si="4"/>
        <v>1.1666666666666667</v>
      </c>
    </row>
    <row r="57" spans="11:18" x14ac:dyDescent="0.25">
      <c r="K57">
        <v>5.5</v>
      </c>
      <c r="L57">
        <f t="shared" si="3"/>
        <v>13.821592168760963</v>
      </c>
      <c r="N57">
        <v>0.56000000000000005</v>
      </c>
      <c r="O57">
        <f t="shared" si="2"/>
        <v>10.054800690534588</v>
      </c>
      <c r="Q57">
        <v>5.5</v>
      </c>
      <c r="R57">
        <f t="shared" si="4"/>
        <v>1.1454545454545455</v>
      </c>
    </row>
    <row r="58" spans="11:18" x14ac:dyDescent="0.25">
      <c r="K58">
        <v>5.6</v>
      </c>
      <c r="L58">
        <f t="shared" si="3"/>
        <v>13.841800812636299</v>
      </c>
      <c r="N58">
        <v>0.56999999999999995</v>
      </c>
      <c r="O58">
        <f t="shared" si="2"/>
        <v>9.9832365759944928</v>
      </c>
      <c r="Q58">
        <v>5.6</v>
      </c>
      <c r="R58">
        <f t="shared" si="4"/>
        <v>1.1250000000000002</v>
      </c>
    </row>
    <row r="59" spans="11:18" x14ac:dyDescent="0.25">
      <c r="K59">
        <v>5.7</v>
      </c>
      <c r="L59">
        <f t="shared" si="3"/>
        <v>13.861328391077652</v>
      </c>
      <c r="N59">
        <v>0.57999999999999996</v>
      </c>
      <c r="O59">
        <f t="shared" si="2"/>
        <v>9.9121818124248957</v>
      </c>
      <c r="Q59">
        <v>5.7</v>
      </c>
      <c r="R59">
        <f t="shared" si="4"/>
        <v>1.1052631578947369</v>
      </c>
    </row>
    <row r="60" spans="11:18" x14ac:dyDescent="0.25">
      <c r="K60">
        <v>5.8</v>
      </c>
      <c r="L60">
        <f t="shared" si="3"/>
        <v>13.880208744652423</v>
      </c>
      <c r="N60">
        <v>0.59</v>
      </c>
      <c r="O60">
        <f t="shared" si="2"/>
        <v>9.841632774567346</v>
      </c>
      <c r="Q60">
        <v>5.8</v>
      </c>
      <c r="R60">
        <f t="shared" si="4"/>
        <v>1.0862068965517242</v>
      </c>
    </row>
    <row r="61" spans="11:18" x14ac:dyDescent="0.25">
      <c r="K61">
        <v>5.9</v>
      </c>
      <c r="L61">
        <f t="shared" si="3"/>
        <v>13.89847350972121</v>
      </c>
      <c r="N61">
        <v>0.6</v>
      </c>
      <c r="O61">
        <f t="shared" si="2"/>
        <v>9.7715858629658339</v>
      </c>
      <c r="Q61">
        <v>5.9</v>
      </c>
      <c r="R61">
        <f t="shared" si="4"/>
        <v>1.0677966101694916</v>
      </c>
    </row>
    <row r="62" spans="11:18" x14ac:dyDescent="0.25">
      <c r="K62">
        <v>6</v>
      </c>
      <c r="L62">
        <f t="shared" si="3"/>
        <v>13.916152294928294</v>
      </c>
      <c r="N62">
        <v>0.61</v>
      </c>
      <c r="O62">
        <f t="shared" si="2"/>
        <v>9.7020375037831421</v>
      </c>
      <c r="Q62">
        <v>6</v>
      </c>
      <c r="R62">
        <f t="shared" si="4"/>
        <v>1.05</v>
      </c>
    </row>
    <row r="63" spans="11:18" x14ac:dyDescent="0.25">
      <c r="K63">
        <v>6.1</v>
      </c>
      <c r="L63">
        <f t="shared" si="3"/>
        <v>13.933272841010854</v>
      </c>
      <c r="N63">
        <v>0.62</v>
      </c>
      <c r="O63">
        <f t="shared" si="2"/>
        <v>9.6329841486185117</v>
      </c>
      <c r="Q63">
        <v>6.1</v>
      </c>
      <c r="R63">
        <f t="shared" si="4"/>
        <v>1.0327868852459019</v>
      </c>
    </row>
    <row r="64" spans="11:18" x14ac:dyDescent="0.25">
      <c r="K64">
        <v>6.2</v>
      </c>
      <c r="L64">
        <f t="shared" si="3"/>
        <v>13.949861165736817</v>
      </c>
      <c r="N64">
        <v>0.63</v>
      </c>
      <c r="O64">
        <f t="shared" si="2"/>
        <v>9.5644222743265992</v>
      </c>
      <c r="Q64">
        <v>6.2</v>
      </c>
      <c r="R64">
        <f t="shared" si="4"/>
        <v>1.0161290322580645</v>
      </c>
    </row>
    <row r="65" spans="11:18" x14ac:dyDescent="0.25">
      <c r="K65">
        <v>6.3</v>
      </c>
      <c r="L65">
        <f t="shared" si="3"/>
        <v>13.965941695560341</v>
      </c>
      <c r="N65">
        <v>0.64</v>
      </c>
      <c r="O65">
        <f t="shared" si="2"/>
        <v>9.49634838283772</v>
      </c>
      <c r="Q65">
        <v>6.3</v>
      </c>
      <c r="R65">
        <f t="shared" si="4"/>
        <v>1.0000000000000002</v>
      </c>
    </row>
    <row r="66" spans="11:18" x14ac:dyDescent="0.25">
      <c r="K66">
        <v>6.4</v>
      </c>
      <c r="L66">
        <f t="shared" si="3"/>
        <v>13.981537385392913</v>
      </c>
      <c r="N66">
        <v>0.65</v>
      </c>
      <c r="O66">
        <f t="shared" si="2"/>
        <v>9.4287590009793778</v>
      </c>
      <c r="Q66">
        <v>6.4</v>
      </c>
      <c r="R66">
        <f t="shared" si="4"/>
        <v>0.98437500000000011</v>
      </c>
    </row>
    <row r="67" spans="11:18" x14ac:dyDescent="0.25">
      <c r="K67">
        <v>6.5</v>
      </c>
      <c r="L67">
        <f t="shared" si="3"/>
        <v>13.996669827722492</v>
      </c>
      <c r="N67">
        <v>0.66</v>
      </c>
      <c r="O67">
        <f t="shared" si="2"/>
        <v>9.3616506802990624</v>
      </c>
      <c r="Q67">
        <v>6.5</v>
      </c>
      <c r="R67">
        <f t="shared" si="4"/>
        <v>0.96923076923076934</v>
      </c>
    </row>
    <row r="68" spans="11:18" x14ac:dyDescent="0.25">
      <c r="K68">
        <v>6.6</v>
      </c>
      <c r="L68">
        <f t="shared" si="3"/>
        <v>14.011359352169237</v>
      </c>
      <c r="N68">
        <v>0.67</v>
      </c>
      <c r="O68">
        <f t="shared" ref="O68:O131" si="5">$B$14*EXP(-N68/($B$12*$B$17))</f>
        <v>9.2950199968883016</v>
      </c>
      <c r="Q68">
        <v>6.6</v>
      </c>
      <c r="R68">
        <f t="shared" si="4"/>
        <v>0.9545454545454547</v>
      </c>
    </row>
    <row r="69" spans="11:18" x14ac:dyDescent="0.25">
      <c r="K69">
        <v>6.7</v>
      </c>
      <c r="L69">
        <f t="shared" si="3"/>
        <v>14.025625116441137</v>
      </c>
      <c r="N69">
        <v>0.68</v>
      </c>
      <c r="O69">
        <f t="shared" si="5"/>
        <v>9.2288635512079829</v>
      </c>
      <c r="Q69">
        <v>6.7</v>
      </c>
      <c r="R69">
        <f t="shared" si="4"/>
        <v>0.94029850746268662</v>
      </c>
    </row>
    <row r="70" spans="11:18" x14ac:dyDescent="0.25">
      <c r="K70">
        <v>6.8</v>
      </c>
      <c r="L70">
        <f t="shared" si="3"/>
        <v>14.039485189543603</v>
      </c>
      <c r="N70">
        <v>0.69</v>
      </c>
      <c r="O70">
        <f t="shared" si="5"/>
        <v>9.1631779679148888</v>
      </c>
      <c r="Q70">
        <v>6.8</v>
      </c>
      <c r="R70">
        <f t="shared" si="4"/>
        <v>0.92647058823529427</v>
      </c>
    </row>
    <row r="71" spans="11:18" x14ac:dyDescent="0.25">
      <c r="K71">
        <v>6.9</v>
      </c>
      <c r="L71">
        <f t="shared" si="3"/>
        <v>14.052956628001491</v>
      </c>
      <c r="N71">
        <v>0.7</v>
      </c>
      <c r="O71">
        <f t="shared" si="5"/>
        <v>9.0979598956895007</v>
      </c>
      <c r="Q71">
        <v>6.9</v>
      </c>
      <c r="R71">
        <f t="shared" si="4"/>
        <v>0.91304347826086962</v>
      </c>
    </row>
    <row r="72" spans="11:18" x14ac:dyDescent="0.25">
      <c r="K72">
        <v>7</v>
      </c>
      <c r="L72">
        <f t="shared" si="3"/>
        <v>14.066055545768467</v>
      </c>
      <c r="N72">
        <v>0.71</v>
      </c>
      <c r="O72">
        <f t="shared" si="5"/>
        <v>9.0332060070650115</v>
      </c>
      <c r="Q72">
        <v>7</v>
      </c>
      <c r="R72">
        <f t="shared" si="4"/>
        <v>0.90000000000000013</v>
      </c>
    </row>
    <row r="73" spans="11:18" x14ac:dyDescent="0.25">
      <c r="K73">
        <v>7.1</v>
      </c>
      <c r="L73">
        <f t="shared" si="3"/>
        <v>14.078797178425042</v>
      </c>
      <c r="N73">
        <v>0.72</v>
      </c>
      <c r="O73">
        <f t="shared" si="5"/>
        <v>8.9689129982575402</v>
      </c>
      <c r="Q73">
        <v>7.1</v>
      </c>
      <c r="R73">
        <f t="shared" si="4"/>
        <v>0.88732394366197198</v>
      </c>
    </row>
    <row r="74" spans="11:18" x14ac:dyDescent="0.25">
      <c r="K74">
        <v>7.2</v>
      </c>
      <c r="L74">
        <f t="shared" si="3"/>
        <v>14.091195942202138</v>
      </c>
      <c r="N74">
        <v>0.73</v>
      </c>
      <c r="O74">
        <f t="shared" si="5"/>
        <v>8.9050775889975959</v>
      </c>
      <c r="Q74">
        <v>7.2</v>
      </c>
      <c r="R74">
        <f t="shared" si="4"/>
        <v>0.87500000000000011</v>
      </c>
    </row>
    <row r="75" spans="11:18" x14ac:dyDescent="0.25">
      <c r="K75">
        <v>7.3</v>
      </c>
      <c r="L75">
        <f t="shared" si="3"/>
        <v>14.103265488310125</v>
      </c>
      <c r="N75">
        <v>0.74</v>
      </c>
      <c r="O75">
        <f t="shared" si="5"/>
        <v>8.8416965223626889</v>
      </c>
      <c r="Q75">
        <v>7.3</v>
      </c>
      <c r="R75">
        <f t="shared" si="4"/>
        <v>0.8630136986301371</v>
      </c>
    </row>
    <row r="76" spans="11:18" x14ac:dyDescent="0.25">
      <c r="K76">
        <v>7.4</v>
      </c>
      <c r="L76">
        <f t="shared" si="3"/>
        <v>14.115018753003095</v>
      </c>
      <c r="N76">
        <v>0.75</v>
      </c>
      <c r="O76">
        <f t="shared" si="5"/>
        <v>8.7787665646111854</v>
      </c>
      <c r="Q76">
        <v>7.4</v>
      </c>
      <c r="R76">
        <f t="shared" si="4"/>
        <v>0.85135135135135143</v>
      </c>
    </row>
    <row r="77" spans="11:18" x14ac:dyDescent="0.25">
      <c r="K77">
        <v>7.5</v>
      </c>
      <c r="L77">
        <f t="shared" si="3"/>
        <v>14.126468003763732</v>
      </c>
      <c r="N77">
        <v>0.76</v>
      </c>
      <c r="O77">
        <f t="shared" si="5"/>
        <v>8.7162845050173008</v>
      </c>
      <c r="Q77">
        <v>7.5</v>
      </c>
      <c r="R77">
        <f t="shared" si="4"/>
        <v>0.84000000000000008</v>
      </c>
    </row>
    <row r="78" spans="11:18" x14ac:dyDescent="0.25">
      <c r="K78">
        <v>7.6</v>
      </c>
      <c r="L78">
        <f t="shared" si="3"/>
        <v>14.137624881954931</v>
      </c>
      <c r="N78">
        <v>0.77</v>
      </c>
      <c r="O78">
        <f t="shared" si="5"/>
        <v>8.6542471557072993</v>
      </c>
      <c r="Q78">
        <v>7.6</v>
      </c>
      <c r="R78">
        <f t="shared" si="4"/>
        <v>0.82894736842105277</v>
      </c>
    </row>
    <row r="79" spans="11:18" x14ac:dyDescent="0.25">
      <c r="K79">
        <v>7.7</v>
      </c>
      <c r="L79">
        <f t="shared" si="3"/>
        <v>14.148500442249421</v>
      </c>
      <c r="N79">
        <v>0.78</v>
      </c>
      <c r="O79">
        <f t="shared" si="5"/>
        <v>8.5926513514968441</v>
      </c>
      <c r="Q79">
        <v>7.7</v>
      </c>
      <c r="R79">
        <f t="shared" si="4"/>
        <v>0.81818181818181823</v>
      </c>
    </row>
    <row r="80" spans="11:18" x14ac:dyDescent="0.25">
      <c r="K80">
        <v>7.8000000000000096</v>
      </c>
      <c r="L80">
        <f t="shared" si="3"/>
        <v>14.159105189117716</v>
      </c>
      <c r="N80">
        <v>0.79</v>
      </c>
      <c r="O80">
        <f t="shared" si="5"/>
        <v>8.5314939497294926</v>
      </c>
      <c r="Q80">
        <v>7.8</v>
      </c>
      <c r="R80">
        <f t="shared" si="4"/>
        <v>0.80769230769230782</v>
      </c>
    </row>
    <row r="81" spans="11:18" x14ac:dyDescent="0.25">
      <c r="K81">
        <v>7.9000000000000101</v>
      </c>
      <c r="L81">
        <f t="shared" ref="L81:L144" si="6">$B$14*EXP(-$B$7/($B$12*K81))</f>
        <v>14.169449110627239</v>
      </c>
      <c r="N81">
        <v>0.8</v>
      </c>
      <c r="O81">
        <f t="shared" si="5"/>
        <v>8.4707718301163872</v>
      </c>
      <c r="Q81">
        <v>7.9</v>
      </c>
      <c r="R81">
        <f t="shared" ref="R81:R144" si="7">$B$17*($B$14-$B$15)/Q81</f>
        <v>0.79746835443037978</v>
      </c>
    </row>
    <row r="82" spans="11:18" x14ac:dyDescent="0.25">
      <c r="K82">
        <v>8.0000000000000107</v>
      </c>
      <c r="L82">
        <f t="shared" si="6"/>
        <v>14.179541709780892</v>
      </c>
      <c r="N82">
        <v>0.81</v>
      </c>
      <c r="O82">
        <f t="shared" si="5"/>
        <v>8.4104818945770248</v>
      </c>
      <c r="Q82">
        <v>8</v>
      </c>
      <c r="R82">
        <f t="shared" si="7"/>
        <v>0.78750000000000009</v>
      </c>
    </row>
    <row r="83" spans="11:18" x14ac:dyDescent="0.25">
      <c r="K83">
        <v>8.1000000000000103</v>
      </c>
      <c r="L83">
        <f t="shared" si="6"/>
        <v>14.189392033601482</v>
      </c>
      <c r="N83">
        <v>0.82</v>
      </c>
      <c r="O83">
        <f t="shared" si="5"/>
        <v>8.3506210670812067</v>
      </c>
      <c r="Q83">
        <v>8.1</v>
      </c>
      <c r="R83">
        <f t="shared" si="7"/>
        <v>0.7777777777777779</v>
      </c>
    </row>
    <row r="84" spans="11:18" x14ac:dyDescent="0.25">
      <c r="K84">
        <v>8.2000000000000099</v>
      </c>
      <c r="L84">
        <f t="shared" si="6"/>
        <v>14.199008700148859</v>
      </c>
      <c r="N84">
        <v>0.83</v>
      </c>
      <c r="O84">
        <f t="shared" si="5"/>
        <v>8.2911862934920997</v>
      </c>
      <c r="Q84">
        <v>8.1999999999999993</v>
      </c>
      <c r="R84">
        <f t="shared" si="7"/>
        <v>0.7682926829268294</v>
      </c>
    </row>
    <row r="85" spans="11:18" x14ac:dyDescent="0.25">
      <c r="K85">
        <v>8.3000000000000096</v>
      </c>
      <c r="L85">
        <f t="shared" si="6"/>
        <v>14.208399923639167</v>
      </c>
      <c r="N85">
        <v>0.84</v>
      </c>
      <c r="O85">
        <f t="shared" si="5"/>
        <v>8.2321745414103962</v>
      </c>
      <c r="Q85">
        <v>8.3000000000000007</v>
      </c>
      <c r="R85">
        <f t="shared" si="7"/>
        <v>0.75903614457831325</v>
      </c>
    </row>
    <row r="86" spans="11:18" x14ac:dyDescent="0.25">
      <c r="K86">
        <v>8.4000000000000092</v>
      </c>
      <c r="L86">
        <f t="shared" si="6"/>
        <v>14.217573537819877</v>
      </c>
      <c r="N86">
        <v>0.85</v>
      </c>
      <c r="O86">
        <f t="shared" si="5"/>
        <v>8.1735828000196236</v>
      </c>
      <c r="Q86">
        <v>8.4</v>
      </c>
      <c r="R86">
        <f t="shared" si="7"/>
        <v>0.75</v>
      </c>
    </row>
    <row r="87" spans="11:18" x14ac:dyDescent="0.25">
      <c r="K87">
        <v>8.5000000000000107</v>
      </c>
      <c r="L87">
        <f t="shared" si="6"/>
        <v>14.226537017740261</v>
      </c>
      <c r="N87">
        <v>0.86</v>
      </c>
      <c r="O87">
        <f t="shared" si="5"/>
        <v>8.115408079932509</v>
      </c>
      <c r="Q87">
        <v>8.5</v>
      </c>
      <c r="R87">
        <f t="shared" si="7"/>
        <v>0.74117647058823533</v>
      </c>
    </row>
    <row r="88" spans="11:18" x14ac:dyDescent="0.25">
      <c r="K88">
        <v>8.6000000000000103</v>
      </c>
      <c r="L88">
        <f t="shared" si="6"/>
        <v>14.23529750004432</v>
      </c>
      <c r="N88">
        <v>0.87</v>
      </c>
      <c r="O88">
        <f t="shared" si="5"/>
        <v>8.0576474130384703</v>
      </c>
      <c r="Q88">
        <v>8.6</v>
      </c>
      <c r="R88">
        <f t="shared" si="7"/>
        <v>0.7325581395348838</v>
      </c>
    </row>
    <row r="89" spans="11:18" x14ac:dyDescent="0.25">
      <c r="K89">
        <v>8.7000000000000099</v>
      </c>
      <c r="L89">
        <f t="shared" si="6"/>
        <v>14.243861801901815</v>
      </c>
      <c r="N89">
        <v>0.88</v>
      </c>
      <c r="O89">
        <f t="shared" si="5"/>
        <v>8.0002978523521779</v>
      </c>
      <c r="Q89">
        <v>8.6999999999999993</v>
      </c>
      <c r="R89">
        <f t="shared" si="7"/>
        <v>0.72413793103448287</v>
      </c>
    </row>
    <row r="90" spans="11:18" x14ac:dyDescent="0.25">
      <c r="K90">
        <v>8.8000000000000096</v>
      </c>
      <c r="L90">
        <f t="shared" si="6"/>
        <v>14.252236438682825</v>
      </c>
      <c r="N90">
        <v>0.89</v>
      </c>
      <c r="O90">
        <f t="shared" si="5"/>
        <v>7.9433564718631935</v>
      </c>
      <c r="Q90">
        <v>8.8000000000000007</v>
      </c>
      <c r="R90">
        <f t="shared" si="7"/>
        <v>0.71590909090909094</v>
      </c>
    </row>
    <row r="91" spans="11:18" x14ac:dyDescent="0.25">
      <c r="K91">
        <v>8.9000000000000092</v>
      </c>
      <c r="L91">
        <f t="shared" si="6"/>
        <v>14.26042764047205</v>
      </c>
      <c r="N91">
        <v>0.9</v>
      </c>
      <c r="O91">
        <f t="shared" si="5"/>
        <v>7.8868203663866963</v>
      </c>
      <c r="Q91">
        <v>8.9</v>
      </c>
      <c r="R91">
        <f t="shared" si="7"/>
        <v>0.70786516853932591</v>
      </c>
    </row>
    <row r="92" spans="11:18" x14ac:dyDescent="0.25">
      <c r="K92">
        <v>9.0000000000000107</v>
      </c>
      <c r="L92">
        <f t="shared" si="6"/>
        <v>14.268441367510711</v>
      </c>
      <c r="N92">
        <v>0.91</v>
      </c>
      <c r="O92">
        <f t="shared" si="5"/>
        <v>7.8306866514152409</v>
      </c>
      <c r="Q92">
        <v>9</v>
      </c>
      <c r="R92">
        <f t="shared" si="7"/>
        <v>0.70000000000000007</v>
      </c>
    </row>
    <row r="93" spans="11:18" x14ac:dyDescent="0.25">
      <c r="K93">
        <v>9.1000000000000103</v>
      </c>
      <c r="L93">
        <f t="shared" si="6"/>
        <v>14.276283324646434</v>
      </c>
      <c r="N93">
        <v>0.92</v>
      </c>
      <c r="O93">
        <f t="shared" si="5"/>
        <v>7.7749524629716014</v>
      </c>
      <c r="Q93">
        <v>9.1</v>
      </c>
      <c r="R93">
        <f t="shared" si="7"/>
        <v>0.6923076923076924</v>
      </c>
    </row>
    <row r="94" spans="11:18" x14ac:dyDescent="0.25">
      <c r="K94">
        <v>9.2000000000000099</v>
      </c>
      <c r="L94">
        <f t="shared" si="6"/>
        <v>14.283958974864632</v>
      </c>
      <c r="N94">
        <v>0.93</v>
      </c>
      <c r="O94">
        <f t="shared" si="5"/>
        <v>7.7196149574626451</v>
      </c>
      <c r="Q94">
        <v>9.1999999999999993</v>
      </c>
      <c r="R94">
        <f t="shared" si="7"/>
        <v>0.68478260869565233</v>
      </c>
    </row>
    <row r="95" spans="11:18" x14ac:dyDescent="0.25">
      <c r="K95">
        <v>9.3000000000000096</v>
      </c>
      <c r="L95">
        <f t="shared" si="6"/>
        <v>14.291473551968801</v>
      </c>
      <c r="N95">
        <v>0.94</v>
      </c>
      <c r="O95">
        <f t="shared" si="5"/>
        <v>7.664671311534252</v>
      </c>
      <c r="Q95">
        <v>9.3000000000000007</v>
      </c>
      <c r="R95">
        <f t="shared" si="7"/>
        <v>0.67741935483870974</v>
      </c>
    </row>
    <row r="96" spans="11:18" x14ac:dyDescent="0.25">
      <c r="K96">
        <v>9.4000000000000092</v>
      </c>
      <c r="L96">
        <f t="shared" si="6"/>
        <v>14.298832072471495</v>
      </c>
      <c r="N96">
        <v>0.95</v>
      </c>
      <c r="O96">
        <f t="shared" si="5"/>
        <v>7.6101187219272601</v>
      </c>
      <c r="Q96">
        <v>9.4</v>
      </c>
      <c r="R96">
        <f t="shared" si="7"/>
        <v>0.67021276595744683</v>
      </c>
    </row>
    <row r="97" spans="11:18" x14ac:dyDescent="0.25">
      <c r="K97">
        <v>9.5000000000000107</v>
      </c>
      <c r="L97">
        <f t="shared" si="6"/>
        <v>14.306039346752716</v>
      </c>
      <c r="N97">
        <v>0.96</v>
      </c>
      <c r="O97">
        <f t="shared" si="5"/>
        <v>7.5559544053344494</v>
      </c>
      <c r="Q97">
        <v>9.5</v>
      </c>
      <c r="R97">
        <f t="shared" si="7"/>
        <v>0.66315789473684217</v>
      </c>
    </row>
    <row r="98" spans="11:18" x14ac:dyDescent="0.25">
      <c r="K98">
        <v>9.6000000000000103</v>
      </c>
      <c r="L98">
        <f t="shared" si="6"/>
        <v>14.313099989537825</v>
      </c>
      <c r="N98">
        <v>0.97</v>
      </c>
      <c r="O98">
        <f t="shared" si="5"/>
        <v>7.5021755982585283</v>
      </c>
      <c r="Q98">
        <v>9.6</v>
      </c>
      <c r="R98">
        <f t="shared" si="7"/>
        <v>0.65625000000000011</v>
      </c>
    </row>
    <row r="99" spans="11:18" x14ac:dyDescent="0.25">
      <c r="K99">
        <v>9.7000000000000206</v>
      </c>
      <c r="L99">
        <f t="shared" si="6"/>
        <v>14.320018429742898</v>
      </c>
      <c r="N99">
        <v>0.98</v>
      </c>
      <c r="O99">
        <f t="shared" si="5"/>
        <v>7.4487795568711421</v>
      </c>
      <c r="Q99">
        <v>9.6999999999999993</v>
      </c>
      <c r="R99">
        <f t="shared" si="7"/>
        <v>0.64948453608247436</v>
      </c>
    </row>
    <row r="100" spans="11:18" x14ac:dyDescent="0.25">
      <c r="K100">
        <v>9.8000000000000203</v>
      </c>
      <c r="L100">
        <f t="shared" si="6"/>
        <v>14.326798919731607</v>
      </c>
      <c r="N100">
        <v>0.99</v>
      </c>
      <c r="O100">
        <f t="shared" si="5"/>
        <v>7.3957635568728852</v>
      </c>
      <c r="Q100">
        <v>9.8000000000000007</v>
      </c>
      <c r="R100">
        <f t="shared" si="7"/>
        <v>0.6428571428571429</v>
      </c>
    </row>
    <row r="101" spans="11:18" x14ac:dyDescent="0.25">
      <c r="K101">
        <v>9.9000000000000199</v>
      </c>
      <c r="L101">
        <f t="shared" si="6"/>
        <v>14.333445544024265</v>
      </c>
      <c r="N101">
        <v>1</v>
      </c>
      <c r="O101">
        <f t="shared" si="5"/>
        <v>7.3431248933542967</v>
      </c>
      <c r="Q101">
        <v>9.9</v>
      </c>
      <c r="R101">
        <f t="shared" si="7"/>
        <v>0.63636363636363646</v>
      </c>
    </row>
    <row r="102" spans="11:18" x14ac:dyDescent="0.25">
      <c r="K102">
        <v>10</v>
      </c>
      <c r="L102">
        <f t="shared" si="6"/>
        <v>14.339962227496498</v>
      </c>
      <c r="N102">
        <v>1.01</v>
      </c>
      <c r="O102">
        <f t="shared" si="5"/>
        <v>7.290860880657859</v>
      </c>
      <c r="Q102">
        <v>10</v>
      </c>
      <c r="R102">
        <f t="shared" si="7"/>
        <v>0.63000000000000012</v>
      </c>
    </row>
    <row r="103" spans="11:18" x14ac:dyDescent="0.25">
      <c r="K103">
        <v>10.1</v>
      </c>
      <c r="L103">
        <f t="shared" si="6"/>
        <v>14.346352743102054</v>
      </c>
      <c r="N103">
        <v>1.02</v>
      </c>
      <c r="O103">
        <f t="shared" si="5"/>
        <v>7.2389688522409763</v>
      </c>
      <c r="Q103">
        <v>10.1</v>
      </c>
      <c r="R103">
        <f t="shared" si="7"/>
        <v>0.62376237623762387</v>
      </c>
    </row>
    <row r="104" spans="11:18" x14ac:dyDescent="0.25">
      <c r="K104">
        <v>10.199999999999999</v>
      </c>
      <c r="L104">
        <f t="shared" si="6"/>
        <v>14.352620719151691</v>
      </c>
      <c r="N104">
        <v>1.03</v>
      </c>
      <c r="O104">
        <f t="shared" si="5"/>
        <v>7.1874461605399222</v>
      </c>
      <c r="Q104">
        <v>10.199999999999999</v>
      </c>
      <c r="R104">
        <f t="shared" si="7"/>
        <v>0.61764705882352955</v>
      </c>
    </row>
    <row r="105" spans="11:18" x14ac:dyDescent="0.25">
      <c r="K105">
        <v>10.3</v>
      </c>
      <c r="L105">
        <f t="shared" si="6"/>
        <v>14.358769646177613</v>
      </c>
      <c r="N105">
        <v>1.04</v>
      </c>
      <c r="O105">
        <f t="shared" si="5"/>
        <v>7.1362901768347591</v>
      </c>
      <c r="Q105">
        <v>10.3</v>
      </c>
      <c r="R105">
        <f t="shared" si="7"/>
        <v>0.61165048543689327</v>
      </c>
    </row>
    <row r="106" spans="11:18" x14ac:dyDescent="0.25">
      <c r="K106">
        <v>10.4</v>
      </c>
      <c r="L106">
        <f t="shared" si="6"/>
        <v>14.36480288341073</v>
      </c>
      <c r="N106">
        <v>1.05</v>
      </c>
      <c r="O106">
        <f t="shared" si="5"/>
        <v>7.0854982911152193</v>
      </c>
      <c r="Q106">
        <v>10.4</v>
      </c>
      <c r="R106">
        <f t="shared" si="7"/>
        <v>0.60576923076923084</v>
      </c>
    </row>
    <row r="107" spans="11:18" x14ac:dyDescent="0.25">
      <c r="K107">
        <v>10.5</v>
      </c>
      <c r="L107">
        <f t="shared" si="6"/>
        <v>14.370723664895962</v>
      </c>
      <c r="N107">
        <v>1.06</v>
      </c>
      <c r="O107">
        <f t="shared" si="5"/>
        <v>7.0350679119475483</v>
      </c>
      <c r="Q107">
        <v>10.5</v>
      </c>
      <c r="R107">
        <f t="shared" si="7"/>
        <v>0.60000000000000009</v>
      </c>
    </row>
    <row r="108" spans="11:18" x14ac:dyDescent="0.25">
      <c r="K108">
        <v>10.6</v>
      </c>
      <c r="L108">
        <f t="shared" si="6"/>
        <v>14.376535105268985</v>
      </c>
      <c r="N108">
        <v>1.07</v>
      </c>
      <c r="O108">
        <f t="shared" si="5"/>
        <v>6.9849964663422748</v>
      </c>
      <c r="Q108">
        <v>10.6</v>
      </c>
      <c r="R108">
        <f t="shared" si="7"/>
        <v>0.59433962264150952</v>
      </c>
    </row>
    <row r="109" spans="11:18" x14ac:dyDescent="0.25">
      <c r="K109">
        <v>10.7</v>
      </c>
      <c r="L109">
        <f t="shared" si="6"/>
        <v>14.382240205216064</v>
      </c>
      <c r="N109">
        <v>1.08</v>
      </c>
      <c r="O109">
        <f t="shared" si="5"/>
        <v>6.9352813996229443</v>
      </c>
      <c r="Q109">
        <v>10.7</v>
      </c>
      <c r="R109">
        <f t="shared" si="7"/>
        <v>0.58878504672897203</v>
      </c>
    </row>
    <row r="110" spans="11:18" x14ac:dyDescent="0.25">
      <c r="K110">
        <v>10.8</v>
      </c>
      <c r="L110">
        <f t="shared" si="6"/>
        <v>14.387841856637072</v>
      </c>
      <c r="N110">
        <v>1.0900000000000001</v>
      </c>
      <c r="O110">
        <f t="shared" si="5"/>
        <v>6.8859201752957784</v>
      </c>
      <c r="Q110">
        <v>10.8</v>
      </c>
      <c r="R110">
        <f t="shared" si="7"/>
        <v>0.58333333333333337</v>
      </c>
    </row>
    <row r="111" spans="11:18" x14ac:dyDescent="0.25">
      <c r="K111">
        <v>10.9</v>
      </c>
      <c r="L111">
        <f t="shared" si="6"/>
        <v>14.393342847530365</v>
      </c>
      <c r="N111">
        <v>1.1000000000000001</v>
      </c>
      <c r="O111">
        <f t="shared" si="5"/>
        <v>6.8369102749202568</v>
      </c>
      <c r="Q111">
        <v>10.9</v>
      </c>
      <c r="R111">
        <f t="shared" si="7"/>
        <v>0.57798165137614688</v>
      </c>
    </row>
    <row r="112" spans="11:18" x14ac:dyDescent="0.25">
      <c r="K112">
        <v>11</v>
      </c>
      <c r="L112">
        <f t="shared" si="6"/>
        <v>14.398745866616803</v>
      </c>
      <c r="N112">
        <v>1.1100000000000001</v>
      </c>
      <c r="O112">
        <f t="shared" si="5"/>
        <v>6.7882491979806261</v>
      </c>
      <c r="Q112">
        <v>11</v>
      </c>
      <c r="R112">
        <f t="shared" si="7"/>
        <v>0.57272727272727275</v>
      </c>
    </row>
    <row r="113" spans="11:18" x14ac:dyDescent="0.25">
      <c r="K113">
        <v>11.1</v>
      </c>
      <c r="L113">
        <f t="shared" si="6"/>
        <v>14.404053507719071</v>
      </c>
      <c r="N113">
        <v>1.1200000000000001</v>
      </c>
      <c r="O113">
        <f t="shared" si="5"/>
        <v>6.739934461758323</v>
      </c>
      <c r="Q113">
        <v>11.1</v>
      </c>
      <c r="R113">
        <f t="shared" si="7"/>
        <v>0.56756756756756765</v>
      </c>
    </row>
    <row r="114" spans="11:18" x14ac:dyDescent="0.25">
      <c r="K114">
        <v>11.2</v>
      </c>
      <c r="L114">
        <f t="shared" si="6"/>
        <v>14.409268273911223</v>
      </c>
      <c r="N114">
        <v>1.1299999999999999</v>
      </c>
      <c r="O114">
        <f t="shared" si="5"/>
        <v>6.6919636012053063</v>
      </c>
      <c r="Q114">
        <v>11.2</v>
      </c>
      <c r="R114">
        <f t="shared" si="7"/>
        <v>0.56250000000000011</v>
      </c>
    </row>
    <row r="115" spans="11:18" x14ac:dyDescent="0.25">
      <c r="K115">
        <v>11.3</v>
      </c>
      <c r="L115">
        <f t="shared" si="6"/>
        <v>14.414392581452413</v>
      </c>
      <c r="N115">
        <v>1.1399999999999999</v>
      </c>
      <c r="O115">
        <f t="shared" si="5"/>
        <v>6.6443341688182826</v>
      </c>
      <c r="Q115">
        <v>11.3</v>
      </c>
      <c r="R115">
        <f t="shared" si="7"/>
        <v>0.55752212389380529</v>
      </c>
    </row>
    <row r="116" spans="11:18" x14ac:dyDescent="0.25">
      <c r="K116">
        <v>11.4</v>
      </c>
      <c r="L116">
        <f t="shared" si="6"/>
        <v>14.419428763517811</v>
      </c>
      <c r="N116">
        <v>1.1499999999999999</v>
      </c>
      <c r="O116">
        <f t="shared" si="5"/>
        <v>6.5970437345138411</v>
      </c>
      <c r="Q116">
        <v>11.4</v>
      </c>
      <c r="R116">
        <f t="shared" si="7"/>
        <v>0.55263157894736847</v>
      </c>
    </row>
    <row r="117" spans="11:18" x14ac:dyDescent="0.25">
      <c r="K117">
        <v>11.5</v>
      </c>
      <c r="L117">
        <f t="shared" si="6"/>
        <v>14.424379073738759</v>
      </c>
      <c r="N117">
        <v>1.1599999999999999</v>
      </c>
      <c r="O117">
        <f t="shared" si="5"/>
        <v>6.5500898855044598</v>
      </c>
      <c r="Q117">
        <v>11.5</v>
      </c>
      <c r="R117">
        <f t="shared" si="7"/>
        <v>0.5478260869565218</v>
      </c>
    </row>
    <row r="118" spans="11:18" x14ac:dyDescent="0.25">
      <c r="K118">
        <v>11.6</v>
      </c>
      <c r="L118">
        <f t="shared" si="6"/>
        <v>14.429245689563484</v>
      </c>
      <c r="N118">
        <v>1.17</v>
      </c>
      <c r="O118">
        <f t="shared" si="5"/>
        <v>6.5034702261754145</v>
      </c>
      <c r="Q118">
        <v>11.6</v>
      </c>
      <c r="R118">
        <f t="shared" si="7"/>
        <v>0.5431034482758621</v>
      </c>
    </row>
    <row r="119" spans="11:18" x14ac:dyDescent="0.25">
      <c r="K119">
        <v>11.7</v>
      </c>
      <c r="L119">
        <f t="shared" si="6"/>
        <v>14.434030715448859</v>
      </c>
      <c r="N119">
        <v>1.18</v>
      </c>
      <c r="O119">
        <f t="shared" si="5"/>
        <v>6.4571823779625444</v>
      </c>
      <c r="Q119">
        <v>11.7</v>
      </c>
      <c r="R119">
        <f t="shared" si="7"/>
        <v>0.53846153846153855</v>
      </c>
    </row>
    <row r="120" spans="11:18" x14ac:dyDescent="0.25">
      <c r="K120">
        <v>11.8</v>
      </c>
      <c r="L120">
        <f t="shared" si="6"/>
        <v>14.438736185893077</v>
      </c>
      <c r="N120">
        <v>1.19</v>
      </c>
      <c r="O120">
        <f t="shared" si="5"/>
        <v>6.4112239792309005</v>
      </c>
      <c r="Q120">
        <v>11.8</v>
      </c>
      <c r="R120">
        <f t="shared" si="7"/>
        <v>0.53389830508474578</v>
      </c>
    </row>
    <row r="121" spans="11:18" x14ac:dyDescent="0.25">
      <c r="K121">
        <v>11.9</v>
      </c>
      <c r="L121">
        <f t="shared" si="6"/>
        <v>14.44336406831836</v>
      </c>
      <c r="N121">
        <v>1.2</v>
      </c>
      <c r="O121">
        <f t="shared" si="5"/>
        <v>6.3655926851542493</v>
      </c>
      <c r="Q121">
        <v>11.9</v>
      </c>
      <c r="R121">
        <f t="shared" si="7"/>
        <v>0.52941176470588236</v>
      </c>
    </row>
    <row r="122" spans="11:18" x14ac:dyDescent="0.25">
      <c r="K122">
        <v>12</v>
      </c>
      <c r="L122">
        <f t="shared" si="6"/>
        <v>14.447916265812328</v>
      </c>
      <c r="N122">
        <v>1.21</v>
      </c>
      <c r="O122">
        <f t="shared" si="5"/>
        <v>6.3202861675954454</v>
      </c>
      <c r="Q122">
        <v>12</v>
      </c>
      <c r="R122">
        <f t="shared" si="7"/>
        <v>0.52500000000000002</v>
      </c>
    </row>
    <row r="123" spans="11:18" x14ac:dyDescent="0.25">
      <c r="K123">
        <v>12.1</v>
      </c>
      <c r="L123">
        <f t="shared" si="6"/>
        <v>14.452394619736019</v>
      </c>
      <c r="N123">
        <v>1.22</v>
      </c>
      <c r="O123">
        <f t="shared" si="5"/>
        <v>6.2753021149876416</v>
      </c>
      <c r="Q123">
        <v>12.1</v>
      </c>
      <c r="R123">
        <f t="shared" si="7"/>
        <v>0.52066115702479343</v>
      </c>
    </row>
    <row r="124" spans="11:18" x14ac:dyDescent="0.25">
      <c r="K124">
        <v>12.2</v>
      </c>
      <c r="L124">
        <f t="shared" si="6"/>
        <v>14.45680091220609</v>
      </c>
      <c r="N124">
        <v>1.23</v>
      </c>
      <c r="O124">
        <f t="shared" si="5"/>
        <v>6.2306382322163545</v>
      </c>
      <c r="Q124">
        <v>12.2</v>
      </c>
      <c r="R124">
        <f t="shared" si="7"/>
        <v>0.51639344262295095</v>
      </c>
    </row>
    <row r="125" spans="11:18" x14ac:dyDescent="0.25">
      <c r="K125">
        <v>12.3</v>
      </c>
      <c r="L125">
        <f t="shared" si="6"/>
        <v>14.461136868458182</v>
      </c>
      <c r="N125">
        <v>1.24</v>
      </c>
      <c r="O125">
        <f t="shared" si="5"/>
        <v>6.1862922405023673</v>
      </c>
      <c r="Q125">
        <v>12.3</v>
      </c>
      <c r="R125">
        <f t="shared" si="7"/>
        <v>0.51219512195121952</v>
      </c>
    </row>
    <row r="126" spans="11:18" x14ac:dyDescent="0.25">
      <c r="K126">
        <v>12.4</v>
      </c>
      <c r="L126">
        <f t="shared" si="6"/>
        <v>14.465404159098087</v>
      </c>
      <c r="N126">
        <v>1.25</v>
      </c>
      <c r="O126">
        <f t="shared" si="5"/>
        <v>6.1422618772854634</v>
      </c>
      <c r="Q126">
        <v>12.4</v>
      </c>
      <c r="R126">
        <f t="shared" si="7"/>
        <v>0.50806451612903225</v>
      </c>
    </row>
    <row r="127" spans="11:18" x14ac:dyDescent="0.25">
      <c r="K127">
        <v>12.5</v>
      </c>
      <c r="L127">
        <f t="shared" si="6"/>
        <v>14.469604402246846</v>
      </c>
      <c r="N127">
        <v>1.26</v>
      </c>
      <c r="O127">
        <f t="shared" si="5"/>
        <v>6.0985448961089865</v>
      </c>
      <c r="Q127">
        <v>12.5</v>
      </c>
      <c r="R127">
        <f t="shared" si="7"/>
        <v>0.504</v>
      </c>
    </row>
    <row r="128" spans="11:18" x14ac:dyDescent="0.25">
      <c r="K128">
        <v>12.6</v>
      </c>
      <c r="L128">
        <f t="shared" si="6"/>
        <v>14.473739165585551</v>
      </c>
      <c r="N128">
        <v>1.27</v>
      </c>
      <c r="O128">
        <f t="shared" si="5"/>
        <v>6.0551390665052303</v>
      </c>
      <c r="Q128">
        <v>12.6</v>
      </c>
      <c r="R128">
        <f t="shared" si="7"/>
        <v>0.50000000000000011</v>
      </c>
    </row>
    <row r="129" spans="11:18" x14ac:dyDescent="0.25">
      <c r="K129">
        <v>12.7</v>
      </c>
      <c r="L129">
        <f t="shared" si="6"/>
        <v>14.477809968305333</v>
      </c>
      <c r="N129">
        <v>1.28</v>
      </c>
      <c r="O129">
        <f t="shared" si="5"/>
        <v>6.0120421738816381</v>
      </c>
      <c r="Q129">
        <v>12.7</v>
      </c>
      <c r="R129">
        <f t="shared" si="7"/>
        <v>0.49606299212598431</v>
      </c>
    </row>
    <row r="130" spans="11:18" x14ac:dyDescent="0.25">
      <c r="K130">
        <v>12.8</v>
      </c>
      <c r="L130">
        <f t="shared" si="6"/>
        <v>14.481818282967568</v>
      </c>
      <c r="N130">
        <v>1.29</v>
      </c>
      <c r="O130">
        <f t="shared" si="5"/>
        <v>5.9692520194078069</v>
      </c>
      <c r="Q130">
        <v>12.8</v>
      </c>
      <c r="R130">
        <f t="shared" si="7"/>
        <v>0.49218750000000006</v>
      </c>
    </row>
    <row r="131" spans="11:18" x14ac:dyDescent="0.25">
      <c r="K131">
        <v>12.9</v>
      </c>
      <c r="L131">
        <f t="shared" si="6"/>
        <v>14.485765537279109</v>
      </c>
      <c r="N131">
        <v>1.3</v>
      </c>
      <c r="O131">
        <f t="shared" si="5"/>
        <v>5.9267664199033092</v>
      </c>
      <c r="Q131">
        <v>12.9</v>
      </c>
      <c r="R131">
        <f t="shared" si="7"/>
        <v>0.48837209302325585</v>
      </c>
    </row>
    <row r="132" spans="11:18" x14ac:dyDescent="0.25">
      <c r="K132">
        <v>13</v>
      </c>
      <c r="L132">
        <f t="shared" si="6"/>
        <v>14.48965311578705</v>
      </c>
      <c r="N132">
        <v>1.31</v>
      </c>
      <c r="O132">
        <f t="shared" ref="O132:O195" si="8">$B$14*EXP(-N132/($B$12*$B$17))</f>
        <v>5.8845832077262994</v>
      </c>
      <c r="Q132">
        <v>13</v>
      </c>
      <c r="R132">
        <f t="shared" si="7"/>
        <v>0.48461538461538467</v>
      </c>
    </row>
    <row r="133" spans="11:18" x14ac:dyDescent="0.25">
      <c r="K133">
        <v>13.1</v>
      </c>
      <c r="L133">
        <f t="shared" si="6"/>
        <v>14.493482361497236</v>
      </c>
      <c r="N133">
        <v>1.32</v>
      </c>
      <c r="O133">
        <f t="shared" si="8"/>
        <v>5.8427002306629259</v>
      </c>
      <c r="Q133">
        <v>13.1</v>
      </c>
      <c r="R133">
        <f t="shared" si="7"/>
        <v>0.48091603053435122</v>
      </c>
    </row>
    <row r="134" spans="11:18" x14ac:dyDescent="0.25">
      <c r="K134">
        <v>13.2</v>
      </c>
      <c r="L134">
        <f t="shared" si="6"/>
        <v>14.497254577420463</v>
      </c>
      <c r="N134">
        <v>1.33</v>
      </c>
      <c r="O134">
        <f t="shared" si="8"/>
        <v>5.8011153518175176</v>
      </c>
      <c r="Q134">
        <v>13.2</v>
      </c>
      <c r="R134">
        <f t="shared" si="7"/>
        <v>0.47727272727272735</v>
      </c>
    </row>
    <row r="135" spans="11:18" x14ac:dyDescent="0.25">
      <c r="K135">
        <v>13.3</v>
      </c>
      <c r="L135">
        <f t="shared" si="6"/>
        <v>14.500971028050166</v>
      </c>
      <c r="N135">
        <v>1.34</v>
      </c>
      <c r="O135">
        <f t="shared" si="8"/>
        <v>5.7598264495035609</v>
      </c>
      <c r="Q135">
        <v>13.3</v>
      </c>
      <c r="R135">
        <f t="shared" si="7"/>
        <v>0.47368421052631582</v>
      </c>
    </row>
    <row r="136" spans="11:18" x14ac:dyDescent="0.25">
      <c r="K136">
        <v>13.4</v>
      </c>
      <c r="L136">
        <f t="shared" si="6"/>
        <v>14.504632940775064</v>
      </c>
      <c r="N136">
        <v>1.35</v>
      </c>
      <c r="O136">
        <f t="shared" si="8"/>
        <v>5.7188314171354522</v>
      </c>
      <c r="Q136">
        <v>13.4</v>
      </c>
      <c r="R136">
        <f t="shared" si="7"/>
        <v>0.47014925373134331</v>
      </c>
    </row>
    <row r="137" spans="11:18" x14ac:dyDescent="0.25">
      <c r="K137">
        <v>13.5</v>
      </c>
      <c r="L137">
        <f t="shared" si="6"/>
        <v>14.508241507230089</v>
      </c>
      <c r="N137">
        <v>1.36</v>
      </c>
      <c r="O137">
        <f t="shared" si="8"/>
        <v>5.6781281631210136</v>
      </c>
      <c r="Q137">
        <v>13.5</v>
      </c>
      <c r="R137">
        <f t="shared" si="7"/>
        <v>0.46666666666666673</v>
      </c>
    </row>
    <row r="138" spans="11:18" x14ac:dyDescent="0.25">
      <c r="K138">
        <v>13.6</v>
      </c>
      <c r="L138">
        <f t="shared" si="6"/>
        <v>14.511797884588733</v>
      </c>
      <c r="N138">
        <v>1.37</v>
      </c>
      <c r="O138">
        <f t="shared" si="8"/>
        <v>5.6377146107547809</v>
      </c>
      <c r="Q138">
        <v>13.6</v>
      </c>
      <c r="R138">
        <f t="shared" si="7"/>
        <v>0.46323529411764713</v>
      </c>
    </row>
    <row r="139" spans="11:18" x14ac:dyDescent="0.25">
      <c r="K139">
        <v>13.7</v>
      </c>
      <c r="L139">
        <f t="shared" si="6"/>
        <v>14.515303196799749</v>
      </c>
      <c r="N139">
        <v>1.38</v>
      </c>
      <c r="O139">
        <f t="shared" si="8"/>
        <v>5.5975886981120553</v>
      </c>
      <c r="Q139">
        <v>13.7</v>
      </c>
      <c r="R139">
        <f t="shared" si="7"/>
        <v>0.4598540145985402</v>
      </c>
    </row>
    <row r="140" spans="11:18" x14ac:dyDescent="0.25">
      <c r="K140">
        <v>13.8</v>
      </c>
      <c r="L140">
        <f t="shared" si="6"/>
        <v>14.518758535770967</v>
      </c>
      <c r="N140">
        <v>1.39</v>
      </c>
      <c r="O140">
        <f t="shared" si="8"/>
        <v>5.5577483779436845</v>
      </c>
      <c r="Q140">
        <v>13.8</v>
      </c>
      <c r="R140">
        <f t="shared" si="7"/>
        <v>0.45652173913043481</v>
      </c>
    </row>
    <row r="141" spans="11:18" x14ac:dyDescent="0.25">
      <c r="K141">
        <v>13.9</v>
      </c>
      <c r="L141">
        <f t="shared" si="6"/>
        <v>14.522164962502876</v>
      </c>
      <c r="N141">
        <v>1.4</v>
      </c>
      <c r="O141">
        <f t="shared" si="8"/>
        <v>5.5181916175716346</v>
      </c>
      <c r="Q141">
        <v>13.9</v>
      </c>
      <c r="R141">
        <f t="shared" si="7"/>
        <v>0.45323741007194246</v>
      </c>
    </row>
    <row r="142" spans="11:18" x14ac:dyDescent="0.25">
      <c r="K142">
        <v>14</v>
      </c>
      <c r="L142">
        <f t="shared" si="6"/>
        <v>14.525523508174397</v>
      </c>
      <c r="N142">
        <v>1.41</v>
      </c>
      <c r="O142">
        <f t="shared" si="8"/>
        <v>5.4789163987852643</v>
      </c>
      <c r="Q142">
        <v>14</v>
      </c>
      <c r="R142">
        <f t="shared" si="7"/>
        <v>0.45000000000000007</v>
      </c>
    </row>
    <row r="143" spans="11:18" x14ac:dyDescent="0.25">
      <c r="K143">
        <v>14.1</v>
      </c>
      <c r="L143">
        <f t="shared" si="6"/>
        <v>14.528835175183234</v>
      </c>
      <c r="N143">
        <v>1.42</v>
      </c>
      <c r="O143">
        <f t="shared" si="8"/>
        <v>5.4399207177383593</v>
      </c>
      <c r="Q143">
        <v>14.1</v>
      </c>
      <c r="R143">
        <f t="shared" si="7"/>
        <v>0.44680851063829791</v>
      </c>
    </row>
    <row r="144" spans="11:18" x14ac:dyDescent="0.25">
      <c r="K144">
        <v>14.2</v>
      </c>
      <c r="L144">
        <f t="shared" si="6"/>
        <v>14.532100938142964</v>
      </c>
      <c r="N144">
        <v>1.43</v>
      </c>
      <c r="O144">
        <f t="shared" si="8"/>
        <v>5.4012025848468994</v>
      </c>
      <c r="Q144">
        <v>14.2</v>
      </c>
      <c r="R144">
        <f t="shared" si="7"/>
        <v>0.44366197183098599</v>
      </c>
    </row>
    <row r="145" spans="11:18" x14ac:dyDescent="0.25">
      <c r="K145">
        <v>14.3</v>
      </c>
      <c r="L145">
        <f t="shared" ref="L145:L208" si="9">$B$14*EXP(-$B$7/($B$12*K145))</f>
        <v>14.535321744838967</v>
      </c>
      <c r="N145">
        <v>1.44</v>
      </c>
      <c r="O145">
        <f t="shared" si="8"/>
        <v>5.362760024687538</v>
      </c>
      <c r="Q145">
        <v>14.3</v>
      </c>
      <c r="R145">
        <f t="shared" ref="R145:R208" si="10">$B$17*($B$14-$B$15)/Q145</f>
        <v>0.44055944055944057</v>
      </c>
    </row>
    <row r="146" spans="11:18" x14ac:dyDescent="0.25">
      <c r="K146">
        <v>14.4</v>
      </c>
      <c r="L146">
        <f t="shared" si="9"/>
        <v>14.538498517145161</v>
      </c>
      <c r="N146">
        <v>1.45</v>
      </c>
      <c r="O146">
        <f t="shared" si="8"/>
        <v>5.32459107589683</v>
      </c>
      <c r="Q146">
        <v>14.4</v>
      </c>
      <c r="R146">
        <f t="shared" si="10"/>
        <v>0.43750000000000006</v>
      </c>
    </row>
    <row r="147" spans="11:18" x14ac:dyDescent="0.25">
      <c r="K147">
        <v>14.5</v>
      </c>
      <c r="L147">
        <f t="shared" si="9"/>
        <v>14.541632151903404</v>
      </c>
      <c r="N147">
        <v>1.46</v>
      </c>
      <c r="O147">
        <f t="shared" si="8"/>
        <v>5.2866937910711478</v>
      </c>
      <c r="Q147">
        <v>14.5</v>
      </c>
      <c r="R147">
        <f t="shared" si="10"/>
        <v>0.43448275862068969</v>
      </c>
    </row>
    <row r="148" spans="11:18" x14ac:dyDescent="0.25">
      <c r="K148">
        <v>14.6</v>
      </c>
      <c r="L148">
        <f t="shared" si="9"/>
        <v>14.544723521767331</v>
      </c>
      <c r="N148">
        <v>1.47</v>
      </c>
      <c r="O148">
        <f t="shared" si="8"/>
        <v>5.2490662366673302</v>
      </c>
      <c r="Q148">
        <v>14.6</v>
      </c>
      <c r="R148">
        <f t="shared" si="10"/>
        <v>0.43150684931506855</v>
      </c>
    </row>
    <row r="149" spans="11:18" x14ac:dyDescent="0.25">
      <c r="K149">
        <v>14.7</v>
      </c>
      <c r="L149">
        <f t="shared" si="9"/>
        <v>14.547773476012283</v>
      </c>
      <c r="N149">
        <v>1.48</v>
      </c>
      <c r="O149">
        <f t="shared" si="8"/>
        <v>5.2117064929040318</v>
      </c>
      <c r="Q149">
        <v>14.7</v>
      </c>
      <c r="R149">
        <f t="shared" si="10"/>
        <v>0.42857142857142866</v>
      </c>
    </row>
    <row r="150" spans="11:18" x14ac:dyDescent="0.25">
      <c r="K150">
        <v>14.8</v>
      </c>
      <c r="L150">
        <f t="shared" si="9"/>
        <v>14.550782841312916</v>
      </c>
      <c r="N150">
        <v>1.49</v>
      </c>
      <c r="O150">
        <f t="shared" si="8"/>
        <v>5.17461265366377</v>
      </c>
      <c r="Q150">
        <v>14.8</v>
      </c>
      <c r="R150">
        <f t="shared" si="10"/>
        <v>0.42567567567567571</v>
      </c>
    </row>
    <row r="151" spans="11:18" x14ac:dyDescent="0.25">
      <c r="K151">
        <v>14.9</v>
      </c>
      <c r="L151">
        <f t="shared" si="9"/>
        <v>14.553752422489968</v>
      </c>
      <c r="N151">
        <v>1.5</v>
      </c>
      <c r="O151">
        <f t="shared" si="8"/>
        <v>5.1377828263956848</v>
      </c>
      <c r="Q151">
        <v>14.9</v>
      </c>
      <c r="R151">
        <f t="shared" si="10"/>
        <v>0.42281879194630878</v>
      </c>
    </row>
    <row r="152" spans="11:18" x14ac:dyDescent="0.25">
      <c r="K152">
        <v>15</v>
      </c>
      <c r="L152">
        <f t="shared" si="9"/>
        <v>14.556683003227622</v>
      </c>
      <c r="N152">
        <v>1.51</v>
      </c>
      <c r="O152">
        <f t="shared" si="8"/>
        <v>5.1012151320189609</v>
      </c>
      <c r="Q152">
        <v>15</v>
      </c>
      <c r="R152">
        <f t="shared" si="10"/>
        <v>0.42000000000000004</v>
      </c>
    </row>
    <row r="153" spans="11:18" x14ac:dyDescent="0.25">
      <c r="K153">
        <v>15.1</v>
      </c>
      <c r="L153">
        <f t="shared" si="9"/>
        <v>14.559575346762809</v>
      </c>
      <c r="N153">
        <v>1.52</v>
      </c>
      <c r="O153">
        <f t="shared" si="8"/>
        <v>5.0649077048269788</v>
      </c>
      <c r="Q153">
        <v>15.1</v>
      </c>
      <c r="R153">
        <f t="shared" si="10"/>
        <v>0.41721854304635769</v>
      </c>
    </row>
    <row r="154" spans="11:18" x14ac:dyDescent="0.25">
      <c r="K154">
        <v>15.2</v>
      </c>
      <c r="L154">
        <f t="shared" si="9"/>
        <v>14.562430196547689</v>
      </c>
      <c r="N154">
        <v>1.53</v>
      </c>
      <c r="O154">
        <f t="shared" si="8"/>
        <v>5.0288586923921059</v>
      </c>
      <c r="Q154">
        <v>15.2</v>
      </c>
      <c r="R154">
        <f t="shared" si="10"/>
        <v>0.41447368421052638</v>
      </c>
    </row>
    <row r="155" spans="11:18" x14ac:dyDescent="0.25">
      <c r="K155">
        <v>15.3000000000001</v>
      </c>
      <c r="L155">
        <f t="shared" si="9"/>
        <v>14.56524827688656</v>
      </c>
      <c r="N155">
        <v>1.54</v>
      </c>
      <c r="O155">
        <f t="shared" si="8"/>
        <v>4.9930662554711933</v>
      </c>
      <c r="Q155">
        <v>15.3</v>
      </c>
      <c r="R155">
        <f t="shared" si="10"/>
        <v>0.41176470588235298</v>
      </c>
    </row>
    <row r="156" spans="11:18" x14ac:dyDescent="0.25">
      <c r="K156">
        <v>15.4</v>
      </c>
      <c r="L156">
        <f t="shared" si="9"/>
        <v>14.568030293548313</v>
      </c>
      <c r="N156">
        <v>1.55</v>
      </c>
      <c r="O156">
        <f t="shared" si="8"/>
        <v>4.9575285679117354</v>
      </c>
      <c r="Q156">
        <v>15.4</v>
      </c>
      <c r="R156">
        <f t="shared" si="10"/>
        <v>0.40909090909090912</v>
      </c>
    </row>
    <row r="157" spans="11:18" x14ac:dyDescent="0.25">
      <c r="K157">
        <v>15.5</v>
      </c>
      <c r="L157">
        <f t="shared" si="9"/>
        <v>14.570776934355543</v>
      </c>
      <c r="N157">
        <v>1.56</v>
      </c>
      <c r="O157">
        <f t="shared" si="8"/>
        <v>4.9222438165587006</v>
      </c>
      <c r="Q157">
        <v>15.5</v>
      </c>
      <c r="R157">
        <f t="shared" si="10"/>
        <v>0.40645161290322585</v>
      </c>
    </row>
    <row r="158" spans="11:18" x14ac:dyDescent="0.25">
      <c r="K158">
        <v>15.600000000000099</v>
      </c>
      <c r="L158">
        <f t="shared" si="9"/>
        <v>14.573488869751326</v>
      </c>
      <c r="N158">
        <v>1.57</v>
      </c>
      <c r="O158">
        <f t="shared" si="8"/>
        <v>4.8872102011620182</v>
      </c>
      <c r="Q158">
        <v>15.6</v>
      </c>
      <c r="R158">
        <f t="shared" si="10"/>
        <v>0.40384615384615391</v>
      </c>
    </row>
    <row r="159" spans="11:18" x14ac:dyDescent="0.25">
      <c r="K159">
        <v>15.7</v>
      </c>
      <c r="L159">
        <f t="shared" si="9"/>
        <v>14.576166753344637</v>
      </c>
      <c r="N159">
        <v>1.58</v>
      </c>
      <c r="O159">
        <f t="shared" si="8"/>
        <v>4.8524259342847298</v>
      </c>
      <c r="Q159">
        <v>15.7</v>
      </c>
      <c r="R159">
        <f t="shared" si="10"/>
        <v>0.40127388535031855</v>
      </c>
    </row>
    <row r="160" spans="11:18" x14ac:dyDescent="0.25">
      <c r="K160">
        <v>15.8000000000001</v>
      </c>
      <c r="L160">
        <f t="shared" si="9"/>
        <v>14.578811222435409</v>
      </c>
      <c r="N160">
        <v>1.59</v>
      </c>
      <c r="O160">
        <f t="shared" si="8"/>
        <v>4.8178892412117991</v>
      </c>
      <c r="Q160">
        <v>15.8</v>
      </c>
      <c r="R160">
        <f t="shared" si="10"/>
        <v>0.39873417721518989</v>
      </c>
    </row>
    <row r="161" spans="11:18" x14ac:dyDescent="0.25">
      <c r="K161">
        <v>15.9</v>
      </c>
      <c r="L161">
        <f t="shared" si="9"/>
        <v>14.581422898519982</v>
      </c>
      <c r="N161">
        <v>1.6</v>
      </c>
      <c r="O161">
        <f t="shared" si="8"/>
        <v>4.7835983598595559</v>
      </c>
      <c r="Q161">
        <v>15.9</v>
      </c>
      <c r="R161">
        <f t="shared" si="10"/>
        <v>0.39622641509433965</v>
      </c>
    </row>
    <row r="162" spans="11:18" x14ac:dyDescent="0.25">
      <c r="K162">
        <v>16</v>
      </c>
      <c r="L162">
        <f t="shared" si="9"/>
        <v>14.584002387777964</v>
      </c>
      <c r="N162">
        <v>1.61</v>
      </c>
      <c r="O162">
        <f t="shared" si="8"/>
        <v>4.7495515406857978</v>
      </c>
      <c r="Q162">
        <v>16</v>
      </c>
      <c r="R162">
        <f t="shared" si="10"/>
        <v>0.39375000000000004</v>
      </c>
    </row>
    <row r="163" spans="11:18" x14ac:dyDescent="0.25">
      <c r="K163">
        <v>16.100000000000101</v>
      </c>
      <c r="L163">
        <f t="shared" si="9"/>
        <v>14.586550281541129</v>
      </c>
      <c r="N163">
        <v>1.62</v>
      </c>
      <c r="O163">
        <f t="shared" si="8"/>
        <v>4.7157470466005291</v>
      </c>
      <c r="Q163">
        <v>16.100000000000001</v>
      </c>
      <c r="R163">
        <f t="shared" si="10"/>
        <v>0.39130434782608697</v>
      </c>
    </row>
    <row r="164" spans="11:18" x14ac:dyDescent="0.25">
      <c r="K164">
        <v>16.2</v>
      </c>
      <c r="L164">
        <f t="shared" si="9"/>
        <v>14.589067156745225</v>
      </c>
      <c r="N164">
        <v>1.63</v>
      </c>
      <c r="O164">
        <f t="shared" si="8"/>
        <v>4.6821831528773306</v>
      </c>
      <c r="Q164">
        <v>16.2</v>
      </c>
      <c r="R164">
        <f t="shared" si="10"/>
        <v>0.38888888888888895</v>
      </c>
    </row>
    <row r="165" spans="11:18" x14ac:dyDescent="0.25">
      <c r="K165">
        <v>16.3000000000001</v>
      </c>
      <c r="L165">
        <f t="shared" si="9"/>
        <v>14.591553576365413</v>
      </c>
      <c r="N165">
        <v>1.64</v>
      </c>
      <c r="O165">
        <f t="shared" si="8"/>
        <v>4.6488581470653658</v>
      </c>
      <c r="Q165">
        <v>16.3</v>
      </c>
      <c r="R165">
        <f t="shared" si="10"/>
        <v>0.38650306748466262</v>
      </c>
    </row>
    <row r="166" spans="11:18" x14ac:dyDescent="0.25">
      <c r="K166">
        <v>16.399999999999999</v>
      </c>
      <c r="L166">
        <f t="shared" si="9"/>
        <v>14.594010089835928</v>
      </c>
      <c r="N166">
        <v>1.65</v>
      </c>
      <c r="O166">
        <f t="shared" si="8"/>
        <v>4.6157703289020038</v>
      </c>
      <c r="Q166">
        <v>16.399999999999999</v>
      </c>
      <c r="R166">
        <f t="shared" si="10"/>
        <v>0.3841463414634147</v>
      </c>
    </row>
    <row r="167" spans="11:18" x14ac:dyDescent="0.25">
      <c r="K167">
        <v>16.5</v>
      </c>
      <c r="L167">
        <f t="shared" si="9"/>
        <v>14.596437233454777</v>
      </c>
      <c r="N167">
        <v>1.66</v>
      </c>
      <c r="O167">
        <f t="shared" si="8"/>
        <v>4.5829180102260825</v>
      </c>
      <c r="Q167">
        <v>16.5</v>
      </c>
      <c r="R167">
        <f t="shared" si="10"/>
        <v>0.38181818181818183</v>
      </c>
    </row>
    <row r="168" spans="11:18" x14ac:dyDescent="0.25">
      <c r="K168">
        <v>16.600000000000101</v>
      </c>
      <c r="L168">
        <f t="shared" si="9"/>
        <v>14.598835530773938</v>
      </c>
      <c r="N168">
        <v>1.67</v>
      </c>
      <c r="O168">
        <f t="shared" si="8"/>
        <v>4.5502995148917655</v>
      </c>
      <c r="Q168">
        <v>16.600000000000001</v>
      </c>
      <c r="R168">
        <f t="shared" si="10"/>
        <v>0.37951807228915663</v>
      </c>
    </row>
    <row r="169" spans="11:18" x14ac:dyDescent="0.25">
      <c r="K169">
        <v>16.7</v>
      </c>
      <c r="L169">
        <f t="shared" si="9"/>
        <v>14.601205492975767</v>
      </c>
      <c r="N169">
        <v>1.68</v>
      </c>
      <c r="O169">
        <f t="shared" si="8"/>
        <v>4.517913178683032</v>
      </c>
      <c r="Q169">
        <v>16.7</v>
      </c>
      <c r="R169">
        <f t="shared" si="10"/>
        <v>0.37724550898203596</v>
      </c>
    </row>
    <row r="170" spans="11:18" x14ac:dyDescent="0.25">
      <c r="K170">
        <v>16.8000000000001</v>
      </c>
      <c r="L170">
        <f t="shared" si="9"/>
        <v>14.603547619236164</v>
      </c>
      <c r="N170">
        <v>1.69</v>
      </c>
      <c r="O170">
        <f t="shared" si="8"/>
        <v>4.4857573492287637</v>
      </c>
      <c r="Q170">
        <v>16.8</v>
      </c>
      <c r="R170">
        <f t="shared" si="10"/>
        <v>0.375</v>
      </c>
    </row>
    <row r="171" spans="11:18" x14ac:dyDescent="0.25">
      <c r="K171">
        <v>16.900000000000102</v>
      </c>
      <c r="L171">
        <f t="shared" si="9"/>
        <v>14.605862397074961</v>
      </c>
      <c r="N171">
        <v>1.7</v>
      </c>
      <c r="O171">
        <f t="shared" si="8"/>
        <v>4.453830385918442</v>
      </c>
      <c r="Q171">
        <v>16.899999999999999</v>
      </c>
      <c r="R171">
        <f t="shared" si="10"/>
        <v>0.37278106508875747</v>
      </c>
    </row>
    <row r="172" spans="11:18" x14ac:dyDescent="0.25">
      <c r="K172">
        <v>17.000000000000099</v>
      </c>
      <c r="L172">
        <f t="shared" si="9"/>
        <v>14.608150302694177</v>
      </c>
      <c r="N172">
        <v>1.71</v>
      </c>
      <c r="O172">
        <f t="shared" si="8"/>
        <v>4.4221306598184436</v>
      </c>
      <c r="Q172">
        <v>17</v>
      </c>
      <c r="R172">
        <f t="shared" si="10"/>
        <v>0.37058823529411766</v>
      </c>
    </row>
    <row r="173" spans="11:18" x14ac:dyDescent="0.25">
      <c r="K173">
        <v>17.100000000000101</v>
      </c>
      <c r="L173">
        <f t="shared" si="9"/>
        <v>14.610411801304521</v>
      </c>
      <c r="N173">
        <v>1.72</v>
      </c>
      <c r="O173">
        <f t="shared" si="8"/>
        <v>4.3906565535889248</v>
      </c>
      <c r="Q173">
        <v>17.100000000000001</v>
      </c>
      <c r="R173">
        <f t="shared" si="10"/>
        <v>0.36842105263157898</v>
      </c>
    </row>
    <row r="174" spans="11:18" x14ac:dyDescent="0.25">
      <c r="K174">
        <v>17.200000000000099</v>
      </c>
      <c r="L174">
        <f t="shared" si="9"/>
        <v>14.612647347440669</v>
      </c>
      <c r="N174">
        <v>1.73</v>
      </c>
      <c r="O174">
        <f t="shared" si="8"/>
        <v>4.3594064614013135</v>
      </c>
      <c r="Q174">
        <v>17.2</v>
      </c>
      <c r="R174">
        <f t="shared" si="10"/>
        <v>0.3662790697674419</v>
      </c>
    </row>
    <row r="175" spans="11:18" x14ac:dyDescent="0.25">
      <c r="K175">
        <v>17.3000000000001</v>
      </c>
      <c r="L175">
        <f t="shared" si="9"/>
        <v>14.614857385265756</v>
      </c>
      <c r="N175">
        <v>1.74</v>
      </c>
      <c r="O175">
        <f t="shared" si="8"/>
        <v>4.3283787888563712</v>
      </c>
      <c r="Q175">
        <v>17.3</v>
      </c>
      <c r="R175">
        <f t="shared" si="10"/>
        <v>0.3641618497109827</v>
      </c>
    </row>
    <row r="176" spans="11:18" x14ac:dyDescent="0.25">
      <c r="K176">
        <v>17.400000000000102</v>
      </c>
      <c r="L176">
        <f t="shared" si="9"/>
        <v>14.617042348865493</v>
      </c>
      <c r="N176">
        <v>1.75</v>
      </c>
      <c r="O176">
        <f t="shared" si="8"/>
        <v>4.2975719529028513</v>
      </c>
      <c r="Q176">
        <v>17.399999999999999</v>
      </c>
      <c r="R176">
        <f t="shared" si="10"/>
        <v>0.36206896551724144</v>
      </c>
    </row>
    <row r="177" spans="11:18" x14ac:dyDescent="0.25">
      <c r="K177">
        <v>17.500000000000099</v>
      </c>
      <c r="L177">
        <f t="shared" si="9"/>
        <v>14.619202662532354</v>
      </c>
      <c r="N177">
        <v>1.76</v>
      </c>
      <c r="O177">
        <f t="shared" si="8"/>
        <v>4.2669843817567248</v>
      </c>
      <c r="Q177">
        <v>17.5</v>
      </c>
      <c r="R177">
        <f t="shared" si="10"/>
        <v>0.36000000000000004</v>
      </c>
    </row>
    <row r="178" spans="11:18" x14ac:dyDescent="0.25">
      <c r="K178">
        <v>17.600000000000101</v>
      </c>
      <c r="L178">
        <f t="shared" si="9"/>
        <v>14.62133874104018</v>
      </c>
      <c r="N178">
        <v>1.77</v>
      </c>
      <c r="O178">
        <f t="shared" si="8"/>
        <v>4.2366145148209924</v>
      </c>
      <c r="Q178">
        <v>17.600000000000001</v>
      </c>
      <c r="R178">
        <f t="shared" si="10"/>
        <v>0.35795454545454547</v>
      </c>
    </row>
    <row r="179" spans="11:18" x14ac:dyDescent="0.25">
      <c r="K179">
        <v>17.700000000000099</v>
      </c>
      <c r="L179">
        <f t="shared" si="9"/>
        <v>14.6234509899096</v>
      </c>
      <c r="N179">
        <v>1.78</v>
      </c>
      <c r="O179">
        <f t="shared" si="8"/>
        <v>4.2064608026060597</v>
      </c>
      <c r="Q179">
        <v>17.7</v>
      </c>
      <c r="R179">
        <f t="shared" si="10"/>
        <v>0.35593220338983056</v>
      </c>
    </row>
    <row r="180" spans="11:18" x14ac:dyDescent="0.25">
      <c r="K180">
        <v>17.8000000000001</v>
      </c>
      <c r="L180">
        <f t="shared" si="9"/>
        <v>14.625539805664637</v>
      </c>
      <c r="N180">
        <v>1.79</v>
      </c>
      <c r="O180">
        <f t="shared" si="8"/>
        <v>4.1765217066506803</v>
      </c>
      <c r="Q180">
        <v>17.8</v>
      </c>
      <c r="R180">
        <f t="shared" si="10"/>
        <v>0.35393258426966295</v>
      </c>
    </row>
    <row r="181" spans="11:18" x14ac:dyDescent="0.25">
      <c r="K181">
        <v>17.900000000000102</v>
      </c>
      <c r="L181">
        <f t="shared" si="9"/>
        <v>14.627605576080793</v>
      </c>
      <c r="N181">
        <v>1.8</v>
      </c>
      <c r="O181">
        <f t="shared" si="8"/>
        <v>4.1467956994434649</v>
      </c>
      <c r="Q181">
        <v>17.899999999999999</v>
      </c>
      <c r="R181">
        <f t="shared" si="10"/>
        <v>0.35195530726256991</v>
      </c>
    </row>
    <row r="182" spans="11:18" x14ac:dyDescent="0.25">
      <c r="K182">
        <v>18.000000000000099</v>
      </c>
      <c r="L182">
        <f t="shared" si="9"/>
        <v>14.629648680424992</v>
      </c>
      <c r="N182">
        <v>1.81</v>
      </c>
      <c r="O182">
        <f t="shared" si="8"/>
        <v>4.1172812643449443</v>
      </c>
      <c r="Q182">
        <v>18</v>
      </c>
      <c r="R182">
        <f t="shared" si="10"/>
        <v>0.35000000000000003</v>
      </c>
    </row>
    <row r="183" spans="11:18" x14ac:dyDescent="0.25">
      <c r="K183">
        <v>18.100000000000101</v>
      </c>
      <c r="L183">
        <f t="shared" si="9"/>
        <v>14.63166948968767</v>
      </c>
      <c r="N183">
        <v>1.82</v>
      </c>
      <c r="O183">
        <f t="shared" si="8"/>
        <v>4.0879768955101889</v>
      </c>
      <c r="Q183">
        <v>18.100000000000001</v>
      </c>
      <c r="R183">
        <f t="shared" si="10"/>
        <v>0.34806629834254144</v>
      </c>
    </row>
    <row r="184" spans="11:18" x14ac:dyDescent="0.25">
      <c r="K184">
        <v>18.200000000000099</v>
      </c>
      <c r="L184">
        <f t="shared" si="9"/>
        <v>14.633668366807296</v>
      </c>
      <c r="N184">
        <v>1.83</v>
      </c>
      <c r="O184">
        <f t="shared" si="8"/>
        <v>4.0588810978119838</v>
      </c>
      <c r="Q184">
        <v>18.2</v>
      </c>
      <c r="R184">
        <f t="shared" si="10"/>
        <v>0.3461538461538462</v>
      </c>
    </row>
    <row r="185" spans="11:18" x14ac:dyDescent="0.25">
      <c r="K185">
        <v>18.3000000000001</v>
      </c>
      <c r="L185">
        <f t="shared" si="9"/>
        <v>14.635645666887632</v>
      </c>
      <c r="N185">
        <v>1.84</v>
      </c>
      <c r="O185">
        <f t="shared" si="8"/>
        <v>4.0299923867645449</v>
      </c>
      <c r="Q185">
        <v>18.3</v>
      </c>
      <c r="R185">
        <f t="shared" si="10"/>
        <v>0.34426229508196726</v>
      </c>
    </row>
    <row r="186" spans="11:18" x14ac:dyDescent="0.25">
      <c r="K186">
        <v>18.400000000000102</v>
      </c>
      <c r="L186">
        <f t="shared" si="9"/>
        <v>14.637601737407994</v>
      </c>
      <c r="N186">
        <v>1.85</v>
      </c>
      <c r="O186">
        <f t="shared" si="8"/>
        <v>4.0013092884477732</v>
      </c>
      <c r="Q186">
        <v>18.399999999999999</v>
      </c>
      <c r="R186">
        <f t="shared" si="10"/>
        <v>0.34239130434782616</v>
      </c>
    </row>
    <row r="187" spans="11:18" x14ac:dyDescent="0.25">
      <c r="K187">
        <v>18.500000000000099</v>
      </c>
      <c r="L187">
        <f t="shared" si="9"/>
        <v>14.639536918426787</v>
      </c>
      <c r="N187">
        <v>1.86</v>
      </c>
      <c r="O187">
        <f t="shared" si="8"/>
        <v>3.9728303394320665</v>
      </c>
      <c r="Q187">
        <v>18.5</v>
      </c>
      <c r="R187">
        <f t="shared" si="10"/>
        <v>0.34054054054054056</v>
      </c>
    </row>
    <row r="188" spans="11:18" x14ac:dyDescent="0.25">
      <c r="K188">
        <v>18.600000000000101</v>
      </c>
      <c r="L188">
        <f t="shared" si="9"/>
        <v>14.641451542778539</v>
      </c>
      <c r="N188">
        <v>1.87</v>
      </c>
      <c r="O188">
        <f t="shared" si="8"/>
        <v>3.9445540867036426</v>
      </c>
      <c r="Q188">
        <v>18.600000000000001</v>
      </c>
      <c r="R188">
        <f t="shared" si="10"/>
        <v>0.33870967741935487</v>
      </c>
    </row>
    <row r="189" spans="11:18" x14ac:dyDescent="0.25">
      <c r="K189">
        <v>18.700000000000099</v>
      </c>
      <c r="L189">
        <f t="shared" si="9"/>
        <v>14.643345936264708</v>
      </c>
      <c r="N189">
        <v>1.88</v>
      </c>
      <c r="O189">
        <f t="shared" si="8"/>
        <v>3.9164790875904125</v>
      </c>
      <c r="Q189">
        <v>18.7</v>
      </c>
      <c r="R189">
        <f t="shared" si="10"/>
        <v>0.3368983957219252</v>
      </c>
    </row>
    <row r="190" spans="11:18" x14ac:dyDescent="0.25">
      <c r="K190">
        <v>18.8000000000001</v>
      </c>
      <c r="L190">
        <f t="shared" si="9"/>
        <v>14.645220417838459</v>
      </c>
      <c r="N190">
        <v>1.89</v>
      </c>
      <c r="O190">
        <f t="shared" si="8"/>
        <v>3.8886039096883724</v>
      </c>
      <c r="Q190">
        <v>18.8</v>
      </c>
      <c r="R190">
        <f t="shared" si="10"/>
        <v>0.33510638297872342</v>
      </c>
    </row>
    <row r="191" spans="11:18" x14ac:dyDescent="0.25">
      <c r="K191">
        <v>18.900000000000102</v>
      </c>
      <c r="L191">
        <f t="shared" si="9"/>
        <v>14.647075299783651</v>
      </c>
      <c r="N191">
        <v>1.9</v>
      </c>
      <c r="O191">
        <f t="shared" si="8"/>
        <v>3.8609271307885202</v>
      </c>
      <c r="Q191">
        <v>18.899999999999999</v>
      </c>
      <c r="R191">
        <f t="shared" si="10"/>
        <v>0.33333333333333337</v>
      </c>
    </row>
    <row r="192" spans="11:18" x14ac:dyDescent="0.25">
      <c r="K192">
        <v>19.000000000000099</v>
      </c>
      <c r="L192">
        <f t="shared" si="9"/>
        <v>14.648910887888245</v>
      </c>
      <c r="N192">
        <v>1.91</v>
      </c>
      <c r="O192">
        <f t="shared" si="8"/>
        <v>3.8334473388042967</v>
      </c>
      <c r="Q192">
        <v>19</v>
      </c>
      <c r="R192">
        <f t="shared" si="10"/>
        <v>0.33157894736842108</v>
      </c>
    </row>
    <row r="193" spans="11:18" x14ac:dyDescent="0.25">
      <c r="K193">
        <v>19.100000000000101</v>
      </c>
      <c r="L193">
        <f t="shared" si="9"/>
        <v>14.650727481612325</v>
      </c>
      <c r="N193">
        <v>1.92</v>
      </c>
      <c r="O193">
        <f t="shared" si="8"/>
        <v>3.8061631316995386</v>
      </c>
      <c r="Q193">
        <v>19.100000000000001</v>
      </c>
      <c r="R193">
        <f t="shared" si="10"/>
        <v>0.32984293193717279</v>
      </c>
    </row>
    <row r="194" spans="11:18" x14ac:dyDescent="0.25">
      <c r="K194">
        <v>19.200000000000099</v>
      </c>
      <c r="L194">
        <f t="shared" si="9"/>
        <v>14.652525374250931</v>
      </c>
      <c r="N194">
        <v>1.93</v>
      </c>
      <c r="O194">
        <f t="shared" si="8"/>
        <v>3.7790731174169419</v>
      </c>
      <c r="Q194">
        <v>19.2</v>
      </c>
      <c r="R194">
        <f t="shared" si="10"/>
        <v>0.32812500000000006</v>
      </c>
    </row>
    <row r="195" spans="11:18" x14ac:dyDescent="0.25">
      <c r="K195">
        <v>19.3000000000001</v>
      </c>
      <c r="L195">
        <f t="shared" si="9"/>
        <v>14.654304853091888</v>
      </c>
      <c r="N195">
        <v>1.94</v>
      </c>
      <c r="O195">
        <f t="shared" si="8"/>
        <v>3.7521759138070467</v>
      </c>
      <c r="Q195">
        <v>19.3</v>
      </c>
      <c r="R195">
        <f t="shared" si="10"/>
        <v>0.32642487046632129</v>
      </c>
    </row>
    <row r="196" spans="11:18" x14ac:dyDescent="0.25">
      <c r="K196">
        <v>19.400000000000102</v>
      </c>
      <c r="L196">
        <f t="shared" si="9"/>
        <v>14.656066199568816</v>
      </c>
      <c r="N196">
        <v>1.95</v>
      </c>
      <c r="O196">
        <f t="shared" ref="O196:O230" si="11">$B$14*EXP(-N196/($B$12*$B$17))</f>
        <v>3.7254701485577097</v>
      </c>
      <c r="Q196">
        <v>19.399999999999999</v>
      </c>
      <c r="R196">
        <f t="shared" si="10"/>
        <v>0.32474226804123718</v>
      </c>
    </row>
    <row r="197" spans="11:18" x14ac:dyDescent="0.25">
      <c r="K197">
        <v>19.500000000000099</v>
      </c>
      <c r="L197">
        <f t="shared" si="9"/>
        <v>14.657809689409483</v>
      </c>
      <c r="N197">
        <v>1.96</v>
      </c>
      <c r="O197">
        <f t="shared" si="11"/>
        <v>3.6989544591240966</v>
      </c>
      <c r="Q197">
        <v>19.5</v>
      </c>
      <c r="R197">
        <f t="shared" si="10"/>
        <v>0.32307692307692309</v>
      </c>
    </row>
    <row r="198" spans="11:18" x14ac:dyDescent="0.25">
      <c r="K198">
        <v>19.600000000000101</v>
      </c>
      <c r="L198">
        <f t="shared" si="9"/>
        <v>14.659535592779674</v>
      </c>
      <c r="N198">
        <v>1.97</v>
      </c>
      <c r="O198">
        <f t="shared" si="11"/>
        <v>3.6726274926591569</v>
      </c>
      <c r="Q198">
        <v>19.600000000000001</v>
      </c>
      <c r="R198">
        <f t="shared" si="10"/>
        <v>0.32142857142857145</v>
      </c>
    </row>
    <row r="199" spans="11:18" x14ac:dyDescent="0.25">
      <c r="K199">
        <v>19.700000000000099</v>
      </c>
      <c r="L199">
        <f t="shared" si="9"/>
        <v>14.661244174422727</v>
      </c>
      <c r="N199">
        <v>1.98</v>
      </c>
      <c r="O199">
        <f t="shared" si="11"/>
        <v>3.6464879059446047</v>
      </c>
      <c r="Q199">
        <v>19.7</v>
      </c>
      <c r="R199">
        <f t="shared" si="10"/>
        <v>0.31979695431472088</v>
      </c>
    </row>
    <row r="200" spans="11:18" x14ac:dyDescent="0.25">
      <c r="K200">
        <v>19.8000000000001</v>
      </c>
      <c r="L200">
        <f t="shared" si="9"/>
        <v>14.662935693794882</v>
      </c>
      <c r="N200">
        <v>1.99</v>
      </c>
      <c r="O200">
        <f t="shared" si="11"/>
        <v>3.6205343653223867</v>
      </c>
      <c r="Q200">
        <v>19.8</v>
      </c>
      <c r="R200">
        <f t="shared" si="10"/>
        <v>0.31818181818181823</v>
      </c>
    </row>
    <row r="201" spans="11:18" x14ac:dyDescent="0.25">
      <c r="K201">
        <v>19.900000000000102</v>
      </c>
      <c r="L201">
        <f t="shared" si="9"/>
        <v>14.664610405196614</v>
      </c>
      <c r="N201">
        <v>2</v>
      </c>
      <c r="O201">
        <f t="shared" si="11"/>
        <v>3.5947655466266371</v>
      </c>
      <c r="Q201">
        <v>19.899999999999999</v>
      </c>
      <c r="R201">
        <f t="shared" si="10"/>
        <v>0.31658291457286436</v>
      </c>
    </row>
    <row r="202" spans="11:18" x14ac:dyDescent="0.25">
      <c r="K202">
        <v>20.000000000000099</v>
      </c>
      <c r="L202">
        <f t="shared" si="9"/>
        <v>14.666268557900047</v>
      </c>
      <c r="N202">
        <v>2.0099999999999998</v>
      </c>
      <c r="O202">
        <f t="shared" si="11"/>
        <v>3.5691801351161176</v>
      </c>
      <c r="Q202">
        <v>20</v>
      </c>
      <c r="R202">
        <f t="shared" si="10"/>
        <v>0.31500000000000006</v>
      </c>
    </row>
    <row r="203" spans="11:18" x14ac:dyDescent="0.25">
      <c r="K203">
        <v>20.100000000000101</v>
      </c>
      <c r="L203">
        <f t="shared" si="9"/>
        <v>14.667910396272633</v>
      </c>
      <c r="N203">
        <v>2.02</v>
      </c>
      <c r="O203">
        <f t="shared" si="11"/>
        <v>3.5437768254071398</v>
      </c>
      <c r="Q203">
        <v>20.100000000000001</v>
      </c>
      <c r="R203">
        <f t="shared" si="10"/>
        <v>0.31343283582089554</v>
      </c>
    </row>
    <row r="204" spans="11:18" x14ac:dyDescent="0.25">
      <c r="K204">
        <v>20.200000000000099</v>
      </c>
      <c r="L204">
        <f t="shared" si="9"/>
        <v>14.669536159897179</v>
      </c>
      <c r="N204">
        <v>2.0299999999999998</v>
      </c>
      <c r="O204">
        <f t="shared" si="11"/>
        <v>3.518554321406965</v>
      </c>
      <c r="Q204">
        <v>20.2</v>
      </c>
      <c r="R204">
        <f t="shared" si="10"/>
        <v>0.31188118811881194</v>
      </c>
    </row>
    <row r="205" spans="11:18" x14ac:dyDescent="0.25">
      <c r="K205">
        <v>20.3000000000001</v>
      </c>
      <c r="L205">
        <f t="shared" si="9"/>
        <v>14.671146083688376</v>
      </c>
      <c r="N205">
        <v>2.04</v>
      </c>
      <c r="O205">
        <f t="shared" si="11"/>
        <v>3.49351133624767</v>
      </c>
      <c r="Q205">
        <v>20.3</v>
      </c>
      <c r="R205">
        <f t="shared" si="10"/>
        <v>0.31034482758620691</v>
      </c>
    </row>
    <row r="206" spans="11:18" x14ac:dyDescent="0.25">
      <c r="K206">
        <v>20.400000000000102</v>
      </c>
      <c r="L206">
        <f t="shared" si="9"/>
        <v>14.672740398005939</v>
      </c>
      <c r="N206">
        <v>2.0499999999999998</v>
      </c>
      <c r="O206">
        <f t="shared" si="11"/>
        <v>3.4686465922205008</v>
      </c>
      <c r="Q206">
        <v>20.399999999999999</v>
      </c>
      <c r="R206">
        <f t="shared" si="10"/>
        <v>0.30882352941176477</v>
      </c>
    </row>
    <row r="207" spans="11:18" x14ac:dyDescent="0.25">
      <c r="K207">
        <v>20.500000000000099</v>
      </c>
      <c r="L207">
        <f t="shared" si="9"/>
        <v>14.674319328764462</v>
      </c>
      <c r="N207">
        <v>2.06</v>
      </c>
      <c r="O207">
        <f t="shared" si="11"/>
        <v>3.4439588207106717</v>
      </c>
      <c r="Q207">
        <v>20.5</v>
      </c>
      <c r="R207">
        <f t="shared" si="10"/>
        <v>0.30731707317073176</v>
      </c>
    </row>
    <row r="208" spans="11:18" x14ac:dyDescent="0.25">
      <c r="K208">
        <v>20.600000000000101</v>
      </c>
      <c r="L208">
        <f t="shared" si="9"/>
        <v>14.675883097540137</v>
      </c>
      <c r="N208">
        <v>2.0699999999999998</v>
      </c>
      <c r="O208">
        <f t="shared" si="11"/>
        <v>3.4194467621326501</v>
      </c>
      <c r="Q208">
        <v>20.6</v>
      </c>
      <c r="R208">
        <f t="shared" si="10"/>
        <v>0.30582524271844663</v>
      </c>
    </row>
    <row r="209" spans="11:18" x14ac:dyDescent="0.25">
      <c r="K209">
        <v>20.700000000000099</v>
      </c>
      <c r="L209">
        <f t="shared" ref="L209:L272" si="12">$B$14*EXP(-$B$7/($B$12*K209))</f>
        <v>14.677431921674369</v>
      </c>
      <c r="N209">
        <v>2.08</v>
      </c>
      <c r="O209">
        <f t="shared" si="11"/>
        <v>3.3951091658658847</v>
      </c>
      <c r="Q209">
        <v>20.7</v>
      </c>
      <c r="R209">
        <f t="shared" ref="R209:R272" si="13">$B$17*($B$14-$B$15)/Q209</f>
        <v>0.30434782608695654</v>
      </c>
    </row>
    <row r="210" spans="11:18" x14ac:dyDescent="0.25">
      <c r="K210">
        <v>20.8000000000001</v>
      </c>
      <c r="L210">
        <f t="shared" si="12"/>
        <v>14.678966014374479</v>
      </c>
      <c r="N210">
        <v>2.09</v>
      </c>
      <c r="O210">
        <f t="shared" si="11"/>
        <v>3.3709447901910012</v>
      </c>
      <c r="Q210">
        <v>20.8</v>
      </c>
      <c r="R210">
        <f t="shared" si="13"/>
        <v>0.30288461538461542</v>
      </c>
    </row>
    <row r="211" spans="11:18" x14ac:dyDescent="0.25">
      <c r="K211">
        <v>20.900000000000102</v>
      </c>
      <c r="L211">
        <f t="shared" si="12"/>
        <v>14.680485584811525</v>
      </c>
      <c r="N211">
        <v>2.1</v>
      </c>
      <c r="O211">
        <f t="shared" si="11"/>
        <v>3.3469524022264467</v>
      </c>
      <c r="Q211">
        <v>20.9</v>
      </c>
      <c r="R211">
        <f t="shared" si="13"/>
        <v>0.30143540669856467</v>
      </c>
    </row>
    <row r="212" spans="11:18" x14ac:dyDescent="0.25">
      <c r="K212">
        <v>21.000000000000099</v>
      </c>
      <c r="L212">
        <f t="shared" si="12"/>
        <v>14.681990838215349</v>
      </c>
      <c r="N212">
        <v>2.11</v>
      </c>
      <c r="O212">
        <f t="shared" si="11"/>
        <v>3.3231307778655923</v>
      </c>
      <c r="Q212">
        <v>21</v>
      </c>
      <c r="R212">
        <f t="shared" si="13"/>
        <v>0.30000000000000004</v>
      </c>
    </row>
    <row r="213" spans="11:18" x14ac:dyDescent="0.25">
      <c r="K213">
        <v>21.100000000000101</v>
      </c>
      <c r="L213">
        <f t="shared" si="12"/>
        <v>14.683481975966989</v>
      </c>
      <c r="N213">
        <v>2.12</v>
      </c>
      <c r="O213">
        <f t="shared" si="11"/>
        <v>3.2994787017142686</v>
      </c>
      <c r="Q213">
        <v>21.1</v>
      </c>
      <c r="R213">
        <f t="shared" si="13"/>
        <v>0.29857819905213273</v>
      </c>
    </row>
    <row r="214" spans="11:18" x14ac:dyDescent="0.25">
      <c r="K214">
        <v>21.200000000000099</v>
      </c>
      <c r="L214">
        <f t="shared" si="12"/>
        <v>14.684959195688451</v>
      </c>
      <c r="N214">
        <v>2.13</v>
      </c>
      <c r="O214">
        <f t="shared" si="11"/>
        <v>3.2759949670287702</v>
      </c>
      <c r="Q214">
        <v>21.2</v>
      </c>
      <c r="R214">
        <f t="shared" si="13"/>
        <v>0.29716981132075476</v>
      </c>
    </row>
    <row r="215" spans="11:18" x14ac:dyDescent="0.25">
      <c r="K215">
        <v>21.3000000000001</v>
      </c>
      <c r="L215">
        <f t="shared" si="12"/>
        <v>14.68642269133003</v>
      </c>
      <c r="N215">
        <v>2.14</v>
      </c>
      <c r="O215">
        <f t="shared" si="11"/>
        <v>3.2526783756542703</v>
      </c>
      <c r="Q215">
        <v>21.3</v>
      </c>
      <c r="R215">
        <f t="shared" si="13"/>
        <v>0.29577464788732399</v>
      </c>
    </row>
    <row r="216" spans="11:18" x14ac:dyDescent="0.25">
      <c r="K216">
        <v>21.400000000000102</v>
      </c>
      <c r="L216">
        <f t="shared" si="12"/>
        <v>14.687872653255168</v>
      </c>
      <c r="N216">
        <v>2.15</v>
      </c>
      <c r="O216">
        <f t="shared" si="11"/>
        <v>3.2295277379637048</v>
      </c>
      <c r="Q216">
        <v>21.4</v>
      </c>
      <c r="R216">
        <f t="shared" si="13"/>
        <v>0.29439252336448601</v>
      </c>
    </row>
    <row r="217" spans="11:18" x14ac:dyDescent="0.25">
      <c r="K217">
        <v>21.500000000000099</v>
      </c>
      <c r="L217">
        <f t="shared" si="12"/>
        <v>14.689309268322999</v>
      </c>
      <c r="N217">
        <v>2.16</v>
      </c>
      <c r="O217">
        <f t="shared" si="11"/>
        <v>3.2065418727970654</v>
      </c>
      <c r="Q217">
        <v>21.5</v>
      </c>
      <c r="R217">
        <f t="shared" si="13"/>
        <v>0.2930232558139535</v>
      </c>
    </row>
    <row r="218" spans="11:18" x14ac:dyDescent="0.25">
      <c r="K218">
        <v>21.600000000000101</v>
      </c>
      <c r="L218">
        <f t="shared" si="12"/>
        <v>14.690732719968603</v>
      </c>
      <c r="N218">
        <v>2.17</v>
      </c>
      <c r="O218">
        <f t="shared" si="11"/>
        <v>3.1837196074011458</v>
      </c>
      <c r="Q218">
        <v>21.6</v>
      </c>
      <c r="R218">
        <f t="shared" si="13"/>
        <v>0.29166666666666669</v>
      </c>
    </row>
    <row r="219" spans="11:18" x14ac:dyDescent="0.25">
      <c r="K219">
        <v>21.700000000000099</v>
      </c>
      <c r="L219">
        <f t="shared" si="12"/>
        <v>14.69214318828109</v>
      </c>
      <c r="N219">
        <v>2.1800000000000002</v>
      </c>
      <c r="O219">
        <f t="shared" si="11"/>
        <v>3.161059777369696</v>
      </c>
      <c r="Q219">
        <v>21.7</v>
      </c>
      <c r="R219">
        <f t="shared" si="13"/>
        <v>0.29032258064516131</v>
      </c>
    </row>
    <row r="220" spans="11:18" x14ac:dyDescent="0.25">
      <c r="K220">
        <v>21.8000000000001</v>
      </c>
      <c r="L220">
        <f t="shared" si="12"/>
        <v>14.693540850079517</v>
      </c>
      <c r="N220">
        <v>2.19</v>
      </c>
      <c r="O220">
        <f t="shared" si="11"/>
        <v>3.1385612265840277</v>
      </c>
      <c r="Q220">
        <v>21.8</v>
      </c>
      <c r="R220">
        <f t="shared" si="13"/>
        <v>0.28899082568807344</v>
      </c>
    </row>
    <row r="221" spans="11:18" x14ac:dyDescent="0.25">
      <c r="K221">
        <v>21.900000000000102</v>
      </c>
      <c r="L221">
        <f t="shared" si="12"/>
        <v>14.694925878986798</v>
      </c>
      <c r="N221">
        <v>2.2000000000000002</v>
      </c>
      <c r="O221">
        <f t="shared" si="11"/>
        <v>3.1162228071540121</v>
      </c>
      <c r="Q221">
        <v>21.9</v>
      </c>
      <c r="R221">
        <f t="shared" si="13"/>
        <v>0.28767123287671237</v>
      </c>
    </row>
    <row r="222" spans="11:18" x14ac:dyDescent="0.25">
      <c r="K222">
        <v>22.000000000000099</v>
      </c>
      <c r="L222">
        <f t="shared" si="12"/>
        <v>14.696298445501577</v>
      </c>
      <c r="N222">
        <v>2.21</v>
      </c>
      <c r="O222">
        <f t="shared" si="11"/>
        <v>3.0940433793595288</v>
      </c>
      <c r="Q222">
        <v>22</v>
      </c>
      <c r="R222">
        <f t="shared" si="13"/>
        <v>0.28636363636363638</v>
      </c>
    </row>
    <row r="223" spans="11:18" x14ac:dyDescent="0.25">
      <c r="K223">
        <v>22.100000000000101</v>
      </c>
      <c r="L223">
        <f t="shared" si="12"/>
        <v>14.697658717068187</v>
      </c>
      <c r="N223">
        <v>2.2200000000000002</v>
      </c>
      <c r="O223">
        <f t="shared" si="11"/>
        <v>3.0720218115923075</v>
      </c>
      <c r="Q223">
        <v>22.1</v>
      </c>
      <c r="R223">
        <f t="shared" si="13"/>
        <v>0.28506787330316741</v>
      </c>
    </row>
    <row r="224" spans="11:18" x14ac:dyDescent="0.25">
      <c r="K224">
        <v>22.200000000000099</v>
      </c>
      <c r="L224">
        <f t="shared" si="12"/>
        <v>14.69900685814474</v>
      </c>
      <c r="N224">
        <v>2.23</v>
      </c>
      <c r="O224">
        <f t="shared" si="11"/>
        <v>3.0501569802981945</v>
      </c>
      <c r="Q224">
        <v>22.2</v>
      </c>
      <c r="R224">
        <f t="shared" si="13"/>
        <v>0.28378378378378383</v>
      </c>
    </row>
    <row r="225" spans="11:18" x14ac:dyDescent="0.25">
      <c r="K225">
        <v>22.3000000000001</v>
      </c>
      <c r="L225">
        <f t="shared" si="12"/>
        <v>14.7003430302694</v>
      </c>
      <c r="N225">
        <v>2.2400000000000002</v>
      </c>
      <c r="O225">
        <f t="shared" si="11"/>
        <v>3.0284477699198304</v>
      </c>
      <c r="Q225">
        <v>22.3</v>
      </c>
      <c r="R225">
        <f t="shared" si="13"/>
        <v>0.28251121076233188</v>
      </c>
    </row>
    <row r="226" spans="11:18" x14ac:dyDescent="0.25">
      <c r="K226">
        <v>22.400000000000102</v>
      </c>
      <c r="L226">
        <f t="shared" si="12"/>
        <v>14.701667392124895</v>
      </c>
      <c r="N226">
        <v>2.25</v>
      </c>
      <c r="O226">
        <f t="shared" si="11"/>
        <v>3.0068930728397323</v>
      </c>
      <c r="Q226">
        <v>22.4</v>
      </c>
      <c r="R226">
        <f t="shared" si="13"/>
        <v>0.28125000000000006</v>
      </c>
    </row>
    <row r="227" spans="11:18" x14ac:dyDescent="0.25">
      <c r="K227">
        <v>22.500000000000099</v>
      </c>
      <c r="L227">
        <f t="shared" si="12"/>
        <v>14.70298009960133</v>
      </c>
      <c r="N227">
        <v>2.2599999999999998</v>
      </c>
      <c r="O227">
        <f t="shared" si="11"/>
        <v>2.9854917893237793</v>
      </c>
      <c r="Q227">
        <v>22.5</v>
      </c>
      <c r="R227">
        <f t="shared" si="13"/>
        <v>0.28000000000000003</v>
      </c>
    </row>
    <row r="228" spans="11:18" x14ac:dyDescent="0.25">
      <c r="K228">
        <v>22.600000000000101</v>
      </c>
      <c r="L228">
        <f t="shared" si="12"/>
        <v>14.704281305857361</v>
      </c>
      <c r="N228">
        <v>2.27</v>
      </c>
      <c r="O228">
        <f t="shared" si="11"/>
        <v>2.9642428274651111</v>
      </c>
      <c r="Q228">
        <v>22.6</v>
      </c>
      <c r="R228">
        <f t="shared" si="13"/>
        <v>0.27876106194690264</v>
      </c>
    </row>
    <row r="229" spans="11:18" x14ac:dyDescent="0.25">
      <c r="K229">
        <v>22.700000000000099</v>
      </c>
      <c r="L229">
        <f t="shared" si="12"/>
        <v>14.705571161379735</v>
      </c>
      <c r="N229">
        <v>2.2799999999999998</v>
      </c>
      <c r="O229">
        <f t="shared" si="11"/>
        <v>2.9431451031284097</v>
      </c>
      <c r="Q229">
        <v>22.7</v>
      </c>
      <c r="R229">
        <f t="shared" si="13"/>
        <v>0.27753303964757714</v>
      </c>
    </row>
    <row r="230" spans="11:18" x14ac:dyDescent="0.25">
      <c r="K230">
        <v>22.8000000000001</v>
      </c>
      <c r="L230">
        <f t="shared" si="12"/>
        <v>14.70684981404132</v>
      </c>
      <c r="N230">
        <v>2.29</v>
      </c>
      <c r="O230">
        <f t="shared" si="11"/>
        <v>2.9221975398945914</v>
      </c>
      <c r="Q230">
        <v>22.8</v>
      </c>
      <c r="R230">
        <f t="shared" si="13"/>
        <v>0.27631578947368424</v>
      </c>
    </row>
    <row r="231" spans="11:18" x14ac:dyDescent="0.25">
      <c r="K231">
        <v>22.900000000000102</v>
      </c>
      <c r="L231">
        <f t="shared" si="12"/>
        <v>14.7081174091576</v>
      </c>
      <c r="Q231">
        <v>22.9</v>
      </c>
      <c r="R231">
        <f t="shared" si="13"/>
        <v>0.27510917030567689</v>
      </c>
    </row>
    <row r="232" spans="11:18" x14ac:dyDescent="0.25">
      <c r="K232">
        <v>23.000000000000099</v>
      </c>
      <c r="L232">
        <f t="shared" si="12"/>
        <v>14.709374089541724</v>
      </c>
      <c r="Q232">
        <v>23</v>
      </c>
      <c r="R232">
        <f t="shared" si="13"/>
        <v>0.2739130434782609</v>
      </c>
    </row>
    <row r="233" spans="11:18" x14ac:dyDescent="0.25">
      <c r="K233">
        <v>23.100000000000101</v>
      </c>
      <c r="L233">
        <f t="shared" si="12"/>
        <v>14.710619995558135</v>
      </c>
      <c r="Q233">
        <v>23.1</v>
      </c>
      <c r="R233">
        <f t="shared" si="13"/>
        <v>0.27272727272727276</v>
      </c>
    </row>
    <row r="234" spans="11:18" x14ac:dyDescent="0.25">
      <c r="K234">
        <v>23.200000000000099</v>
      </c>
      <c r="L234">
        <f t="shared" si="12"/>
        <v>14.711855265174826</v>
      </c>
      <c r="Q234">
        <v>23.2</v>
      </c>
      <c r="R234">
        <f t="shared" si="13"/>
        <v>0.27155172413793105</v>
      </c>
    </row>
    <row r="235" spans="11:18" x14ac:dyDescent="0.25">
      <c r="K235">
        <v>23.3000000000001</v>
      </c>
      <c r="L235">
        <f t="shared" si="12"/>
        <v>14.71308003401427</v>
      </c>
      <c r="Q235">
        <v>23.3</v>
      </c>
      <c r="R235">
        <f t="shared" si="13"/>
        <v>0.27038626609442062</v>
      </c>
    </row>
    <row r="236" spans="11:18" x14ac:dyDescent="0.25">
      <c r="K236">
        <v>23.400000000000102</v>
      </c>
      <c r="L236">
        <f t="shared" si="12"/>
        <v>14.714294435403042</v>
      </c>
      <c r="Q236">
        <v>23.4</v>
      </c>
      <c r="R236">
        <f t="shared" si="13"/>
        <v>0.26923076923076927</v>
      </c>
    </row>
    <row r="237" spans="11:18" x14ac:dyDescent="0.25">
      <c r="K237">
        <v>23.500000000000099</v>
      </c>
      <c r="L237">
        <f t="shared" si="12"/>
        <v>14.715498600420203</v>
      </c>
      <c r="Q237">
        <v>23.5</v>
      </c>
      <c r="R237">
        <f t="shared" si="13"/>
        <v>0.26808510638297878</v>
      </c>
    </row>
    <row r="238" spans="11:18" x14ac:dyDescent="0.25">
      <c r="K238">
        <v>23.600000000000101</v>
      </c>
      <c r="L238">
        <f t="shared" si="12"/>
        <v>14.716692657944455</v>
      </c>
      <c r="Q238">
        <v>23.6</v>
      </c>
      <c r="R238">
        <f t="shared" si="13"/>
        <v>0.26694915254237289</v>
      </c>
    </row>
    <row r="239" spans="11:18" x14ac:dyDescent="0.25">
      <c r="K239">
        <v>23.700000000000099</v>
      </c>
      <c r="L239">
        <f t="shared" si="12"/>
        <v>14.717876734700116</v>
      </c>
      <c r="Q239">
        <v>23.7</v>
      </c>
      <c r="R239">
        <f t="shared" si="13"/>
        <v>0.26582278481012661</v>
      </c>
    </row>
    <row r="240" spans="11:18" x14ac:dyDescent="0.25">
      <c r="K240">
        <v>23.8000000000001</v>
      </c>
      <c r="L240">
        <f t="shared" si="12"/>
        <v>14.719050955301956</v>
      </c>
      <c r="Q240">
        <v>23.8</v>
      </c>
      <c r="R240">
        <f t="shared" si="13"/>
        <v>0.26470588235294118</v>
      </c>
    </row>
    <row r="241" spans="11:18" x14ac:dyDescent="0.25">
      <c r="K241">
        <v>23.900000000000102</v>
      </c>
      <c r="L241">
        <f t="shared" si="12"/>
        <v>14.720215442298898</v>
      </c>
      <c r="Q241">
        <v>23.9</v>
      </c>
      <c r="R241">
        <f t="shared" si="13"/>
        <v>0.26359832635983266</v>
      </c>
    </row>
    <row r="242" spans="11:18" x14ac:dyDescent="0.25">
      <c r="K242">
        <v>24.000000000000099</v>
      </c>
      <c r="L242">
        <f t="shared" si="12"/>
        <v>14.721370316216657</v>
      </c>
      <c r="Q242">
        <v>24</v>
      </c>
      <c r="R242">
        <f t="shared" si="13"/>
        <v>0.26250000000000001</v>
      </c>
    </row>
    <row r="243" spans="11:18" x14ac:dyDescent="0.25">
      <c r="K243">
        <v>24.100000000000101</v>
      </c>
      <c r="L243">
        <f t="shared" si="12"/>
        <v>14.72251569559932</v>
      </c>
      <c r="Q243">
        <v>24.1</v>
      </c>
      <c r="R243">
        <f t="shared" si="13"/>
        <v>0.26141078838174275</v>
      </c>
    </row>
    <row r="244" spans="11:18" x14ac:dyDescent="0.25">
      <c r="K244">
        <v>24.200000000000099</v>
      </c>
      <c r="L244">
        <f t="shared" si="12"/>
        <v>14.723651697049897</v>
      </c>
      <c r="Q244">
        <v>24.2</v>
      </c>
      <c r="R244">
        <f t="shared" si="13"/>
        <v>0.26033057851239672</v>
      </c>
    </row>
    <row r="245" spans="11:18" x14ac:dyDescent="0.25">
      <c r="K245">
        <v>24.3000000000001</v>
      </c>
      <c r="L245">
        <f t="shared" si="12"/>
        <v>14.724778435269899</v>
      </c>
      <c r="Q245">
        <v>24.3</v>
      </c>
      <c r="R245">
        <f t="shared" si="13"/>
        <v>0.2592592592592593</v>
      </c>
    </row>
    <row r="246" spans="11:18" x14ac:dyDescent="0.25">
      <c r="K246">
        <v>24.400000000000102</v>
      </c>
      <c r="L246">
        <f t="shared" si="12"/>
        <v>14.725896023097928</v>
      </c>
      <c r="Q246">
        <v>24.4</v>
      </c>
      <c r="R246">
        <f t="shared" si="13"/>
        <v>0.25819672131147547</v>
      </c>
    </row>
    <row r="247" spans="11:18" x14ac:dyDescent="0.25">
      <c r="K247">
        <v>24.500000000000099</v>
      </c>
      <c r="L247">
        <f t="shared" si="12"/>
        <v>14.727004571547353</v>
      </c>
      <c r="Q247">
        <v>24.5</v>
      </c>
      <c r="R247">
        <f t="shared" si="13"/>
        <v>0.25714285714285717</v>
      </c>
    </row>
    <row r="248" spans="11:18" x14ac:dyDescent="0.25">
      <c r="K248">
        <v>24.600000000000101</v>
      </c>
      <c r="L248">
        <f t="shared" si="12"/>
        <v>14.728104189843062</v>
      </c>
      <c r="Q248">
        <v>24.6</v>
      </c>
      <c r="R248">
        <f t="shared" si="13"/>
        <v>0.25609756097560976</v>
      </c>
    </row>
    <row r="249" spans="11:18" x14ac:dyDescent="0.25">
      <c r="K249">
        <v>24.700000000000099</v>
      </c>
      <c r="L249">
        <f t="shared" si="12"/>
        <v>14.729194985457328</v>
      </c>
      <c r="Q249">
        <v>24.7</v>
      </c>
      <c r="R249">
        <f t="shared" si="13"/>
        <v>0.25506072874493929</v>
      </c>
    </row>
    <row r="250" spans="11:18" x14ac:dyDescent="0.25">
      <c r="K250">
        <v>24.8000000000001</v>
      </c>
      <c r="L250">
        <f t="shared" si="12"/>
        <v>14.730277064144833</v>
      </c>
      <c r="Q250">
        <v>24.8</v>
      </c>
      <c r="R250">
        <f t="shared" si="13"/>
        <v>0.25403225806451613</v>
      </c>
    </row>
    <row r="251" spans="11:18" x14ac:dyDescent="0.25">
      <c r="K251">
        <v>24.900000000000102</v>
      </c>
      <c r="L251">
        <f t="shared" si="12"/>
        <v>14.731350529976831</v>
      </c>
      <c r="Q251">
        <v>24.9</v>
      </c>
      <c r="R251">
        <f t="shared" si="13"/>
        <v>0.25301204819277112</v>
      </c>
    </row>
    <row r="252" spans="11:18" x14ac:dyDescent="0.25">
      <c r="K252">
        <v>25.000000000000099</v>
      </c>
      <c r="L252">
        <f t="shared" si="12"/>
        <v>14.732415485374512</v>
      </c>
      <c r="Q252">
        <v>25</v>
      </c>
      <c r="R252">
        <f t="shared" si="13"/>
        <v>0.252</v>
      </c>
    </row>
    <row r="253" spans="11:18" x14ac:dyDescent="0.25">
      <c r="K253">
        <v>25.100000000000101</v>
      </c>
      <c r="L253">
        <f t="shared" si="12"/>
        <v>14.733472031141584</v>
      </c>
      <c r="Q253">
        <v>25.1</v>
      </c>
      <c r="R253">
        <f t="shared" si="13"/>
        <v>0.25099601593625498</v>
      </c>
    </row>
    <row r="254" spans="11:18" x14ac:dyDescent="0.25">
      <c r="K254">
        <v>25.200000000000099</v>
      </c>
      <c r="L254">
        <f t="shared" si="12"/>
        <v>14.734520266496066</v>
      </c>
      <c r="Q254">
        <v>25.2</v>
      </c>
      <c r="R254">
        <f t="shared" si="13"/>
        <v>0.25000000000000006</v>
      </c>
    </row>
    <row r="255" spans="11:18" x14ac:dyDescent="0.25">
      <c r="K255">
        <v>25.3000000000001</v>
      </c>
      <c r="L255">
        <f t="shared" si="12"/>
        <v>14.73556028910135</v>
      </c>
      <c r="Q255">
        <v>25.3</v>
      </c>
      <c r="R255">
        <f t="shared" si="13"/>
        <v>0.24901185770750991</v>
      </c>
    </row>
    <row r="256" spans="11:18" x14ac:dyDescent="0.25">
      <c r="K256">
        <v>25.400000000000102</v>
      </c>
      <c r="L256">
        <f t="shared" si="12"/>
        <v>14.736592195096533</v>
      </c>
      <c r="Q256">
        <v>25.4</v>
      </c>
      <c r="R256">
        <f t="shared" si="13"/>
        <v>0.24803149606299216</v>
      </c>
    </row>
    <row r="257" spans="11:18" x14ac:dyDescent="0.25">
      <c r="K257">
        <v>25.500000000000099</v>
      </c>
      <c r="L257">
        <f t="shared" si="12"/>
        <v>14.737616079126028</v>
      </c>
      <c r="Q257">
        <v>25.5</v>
      </c>
      <c r="R257">
        <f t="shared" si="13"/>
        <v>0.2470588235294118</v>
      </c>
    </row>
    <row r="258" spans="11:18" x14ac:dyDescent="0.25">
      <c r="K258">
        <v>25.600000000000101</v>
      </c>
      <c r="L258">
        <f t="shared" si="12"/>
        <v>14.738632034368507</v>
      </c>
      <c r="Q258">
        <v>25.6</v>
      </c>
      <c r="R258">
        <f t="shared" si="13"/>
        <v>0.24609375000000003</v>
      </c>
    </row>
    <row r="259" spans="11:18" x14ac:dyDescent="0.25">
      <c r="K259">
        <v>25.700000000000099</v>
      </c>
      <c r="L259">
        <f t="shared" si="12"/>
        <v>14.739640152565167</v>
      </c>
      <c r="Q259">
        <v>25.7</v>
      </c>
      <c r="R259">
        <f t="shared" si="13"/>
        <v>0.24513618677042806</v>
      </c>
    </row>
    <row r="260" spans="11:18" x14ac:dyDescent="0.25">
      <c r="K260">
        <v>25.8000000000001</v>
      </c>
      <c r="L260">
        <f t="shared" si="12"/>
        <v>14.74064052404734</v>
      </c>
      <c r="Q260">
        <v>25.8</v>
      </c>
      <c r="R260">
        <f t="shared" si="13"/>
        <v>0.24418604651162792</v>
      </c>
    </row>
    <row r="261" spans="11:18" x14ac:dyDescent="0.25">
      <c r="K261">
        <v>25.900000000000102</v>
      </c>
      <c r="L261">
        <f t="shared" si="12"/>
        <v>14.741633237763468</v>
      </c>
      <c r="Q261">
        <v>25.9</v>
      </c>
      <c r="R261">
        <f t="shared" si="13"/>
        <v>0.24324324324324328</v>
      </c>
    </row>
    <row r="262" spans="11:18" x14ac:dyDescent="0.25">
      <c r="K262">
        <v>26.000000000000099</v>
      </c>
      <c r="L262">
        <f t="shared" si="12"/>
        <v>14.742618381305466</v>
      </c>
      <c r="Q262">
        <v>26</v>
      </c>
      <c r="R262">
        <f t="shared" si="13"/>
        <v>0.24230769230769234</v>
      </c>
    </row>
    <row r="263" spans="11:18" x14ac:dyDescent="0.25">
      <c r="K263">
        <v>26.100000000000101</v>
      </c>
      <c r="L263">
        <f t="shared" si="12"/>
        <v>14.743596040934491</v>
      </c>
      <c r="Q263">
        <v>26.1</v>
      </c>
      <c r="R263">
        <f t="shared" si="13"/>
        <v>0.2413793103448276</v>
      </c>
    </row>
    <row r="264" spans="11:18" x14ac:dyDescent="0.25">
      <c r="K264">
        <v>26.200000000000099</v>
      </c>
      <c r="L264">
        <f t="shared" si="12"/>
        <v>14.744566301606113</v>
      </c>
      <c r="Q264">
        <v>26.2</v>
      </c>
      <c r="R264">
        <f t="shared" si="13"/>
        <v>0.24045801526717561</v>
      </c>
    </row>
    <row r="265" spans="11:18" x14ac:dyDescent="0.25">
      <c r="K265">
        <v>26.3000000000001</v>
      </c>
      <c r="L265">
        <f t="shared" si="12"/>
        <v>14.745529246994915</v>
      </c>
      <c r="Q265">
        <v>26.3</v>
      </c>
      <c r="R265">
        <f t="shared" si="13"/>
        <v>0.23954372623574147</v>
      </c>
    </row>
    <row r="266" spans="11:18" x14ac:dyDescent="0.25">
      <c r="K266">
        <v>26.400000000000102</v>
      </c>
      <c r="L266">
        <f t="shared" si="12"/>
        <v>14.746484959518556</v>
      </c>
      <c r="Q266">
        <v>26.4</v>
      </c>
      <c r="R266">
        <f t="shared" si="13"/>
        <v>0.23863636363636367</v>
      </c>
    </row>
    <row r="267" spans="11:18" x14ac:dyDescent="0.25">
      <c r="K267">
        <v>26.500000000000099</v>
      </c>
      <c r="L267">
        <f t="shared" si="12"/>
        <v>14.747433520361277</v>
      </c>
      <c r="Q267">
        <v>26.5</v>
      </c>
      <c r="R267">
        <f t="shared" si="13"/>
        <v>0.2377358490566038</v>
      </c>
    </row>
    <row r="268" spans="11:18" x14ac:dyDescent="0.25">
      <c r="K268">
        <v>26.600000000000101</v>
      </c>
      <c r="L268">
        <f t="shared" si="12"/>
        <v>14.748375009496895</v>
      </c>
      <c r="Q268">
        <v>26.6</v>
      </c>
      <c r="R268">
        <f t="shared" si="13"/>
        <v>0.23684210526315791</v>
      </c>
    </row>
    <row r="269" spans="11:18" x14ac:dyDescent="0.25">
      <c r="K269">
        <v>26.700000000000099</v>
      </c>
      <c r="L269">
        <f t="shared" si="12"/>
        <v>14.749309505711265</v>
      </c>
      <c r="Q269">
        <v>26.7</v>
      </c>
      <c r="R269">
        <f t="shared" si="13"/>
        <v>0.2359550561797753</v>
      </c>
    </row>
    <row r="270" spans="11:18" x14ac:dyDescent="0.25">
      <c r="K270">
        <v>26.8000000000001</v>
      </c>
      <c r="L270">
        <f t="shared" si="12"/>
        <v>14.750237086624269</v>
      </c>
      <c r="Q270">
        <v>26.8</v>
      </c>
      <c r="R270">
        <f t="shared" si="13"/>
        <v>0.23507462686567165</v>
      </c>
    </row>
    <row r="271" spans="11:18" x14ac:dyDescent="0.25">
      <c r="K271">
        <v>26.900000000000102</v>
      </c>
      <c r="L271">
        <f t="shared" si="12"/>
        <v>14.751157828711296</v>
      </c>
      <c r="Q271">
        <v>26.9</v>
      </c>
      <c r="R271">
        <f t="shared" si="13"/>
        <v>0.23420074349442382</v>
      </c>
    </row>
    <row r="272" spans="11:18" x14ac:dyDescent="0.25">
      <c r="K272">
        <v>27.000000000000099</v>
      </c>
      <c r="L272">
        <f t="shared" si="12"/>
        <v>14.752071807324263</v>
      </c>
      <c r="Q272">
        <v>27</v>
      </c>
      <c r="R272">
        <f t="shared" si="13"/>
        <v>0.23333333333333336</v>
      </c>
    </row>
    <row r="273" spans="11:18" x14ac:dyDescent="0.25">
      <c r="K273">
        <v>27.100000000000101</v>
      </c>
      <c r="L273">
        <f t="shared" ref="L273:L336" si="14">$B$14*EXP(-$B$7/($B$12*K273))</f>
        <v>14.752979096712171</v>
      </c>
      <c r="Q273">
        <v>27.1</v>
      </c>
      <c r="R273">
        <f t="shared" ref="R273:R336" si="15">$B$17*($B$14-$B$15)/Q273</f>
        <v>0.23247232472324725</v>
      </c>
    </row>
    <row r="274" spans="11:18" x14ac:dyDescent="0.25">
      <c r="K274">
        <v>27.200000000000099</v>
      </c>
      <c r="L274">
        <f t="shared" si="14"/>
        <v>14.753879770041202</v>
      </c>
      <c r="Q274">
        <v>27.2</v>
      </c>
      <c r="R274">
        <f t="shared" si="15"/>
        <v>0.23161764705882357</v>
      </c>
    </row>
    <row r="275" spans="11:18" x14ac:dyDescent="0.25">
      <c r="K275">
        <v>27.3000000000001</v>
      </c>
      <c r="L275">
        <f t="shared" si="14"/>
        <v>14.754773899414396</v>
      </c>
      <c r="Q275">
        <v>27.3</v>
      </c>
      <c r="R275">
        <f t="shared" si="15"/>
        <v>0.23076923076923078</v>
      </c>
    </row>
    <row r="276" spans="11:18" x14ac:dyDescent="0.25">
      <c r="K276">
        <v>27.400000000000102</v>
      </c>
      <c r="L276">
        <f t="shared" si="14"/>
        <v>14.755661555890887</v>
      </c>
      <c r="Q276">
        <v>27.4</v>
      </c>
      <c r="R276">
        <f t="shared" si="15"/>
        <v>0.2299270072992701</v>
      </c>
    </row>
    <row r="277" spans="11:18" x14ac:dyDescent="0.25">
      <c r="K277">
        <v>27.500000000000099</v>
      </c>
      <c r="L277">
        <f t="shared" si="14"/>
        <v>14.756542809504721</v>
      </c>
      <c r="Q277">
        <v>27.5</v>
      </c>
      <c r="R277">
        <f t="shared" si="15"/>
        <v>0.22909090909090912</v>
      </c>
    </row>
    <row r="278" spans="11:18" x14ac:dyDescent="0.25">
      <c r="K278">
        <v>27.600000000000101</v>
      </c>
      <c r="L278">
        <f t="shared" si="14"/>
        <v>14.757417729283283</v>
      </c>
      <c r="Q278">
        <v>27.6</v>
      </c>
      <c r="R278">
        <f t="shared" si="15"/>
        <v>0.22826086956521741</v>
      </c>
    </row>
    <row r="279" spans="11:18" x14ac:dyDescent="0.25">
      <c r="K279">
        <v>27.700000000000099</v>
      </c>
      <c r="L279">
        <f t="shared" si="14"/>
        <v>14.758286383265311</v>
      </c>
      <c r="Q279">
        <v>27.7</v>
      </c>
      <c r="R279">
        <f t="shared" si="15"/>
        <v>0.22743682310469318</v>
      </c>
    </row>
    <row r="280" spans="11:18" x14ac:dyDescent="0.25">
      <c r="K280">
        <v>27.8000000000001</v>
      </c>
      <c r="L280">
        <f t="shared" si="14"/>
        <v>14.75914883851854</v>
      </c>
      <c r="Q280">
        <v>27.8</v>
      </c>
      <c r="R280">
        <f t="shared" si="15"/>
        <v>0.22661870503597123</v>
      </c>
    </row>
    <row r="281" spans="11:18" x14ac:dyDescent="0.25">
      <c r="K281">
        <v>27.900000000000102</v>
      </c>
      <c r="L281">
        <f t="shared" si="14"/>
        <v>14.760005161156954</v>
      </c>
      <c r="Q281">
        <v>27.9</v>
      </c>
      <c r="R281">
        <f t="shared" si="15"/>
        <v>0.22580645161290328</v>
      </c>
    </row>
    <row r="282" spans="11:18" x14ac:dyDescent="0.25">
      <c r="K282">
        <v>28.000000000000099</v>
      </c>
      <c r="L282">
        <f t="shared" si="14"/>
        <v>14.760855416357682</v>
      </c>
      <c r="Q282">
        <v>28</v>
      </c>
      <c r="R282">
        <f t="shared" si="15"/>
        <v>0.22500000000000003</v>
      </c>
    </row>
    <row r="283" spans="11:18" x14ac:dyDescent="0.25">
      <c r="K283">
        <v>28.100000000000101</v>
      </c>
      <c r="L283">
        <f t="shared" si="14"/>
        <v>14.761699668377544</v>
      </c>
      <c r="Q283">
        <v>28.1</v>
      </c>
      <c r="R283">
        <f t="shared" si="15"/>
        <v>0.22419928825622779</v>
      </c>
    </row>
    <row r="284" spans="11:18" x14ac:dyDescent="0.25">
      <c r="K284">
        <v>28.200000000000099</v>
      </c>
      <c r="L284">
        <f t="shared" si="14"/>
        <v>14.762537980569213</v>
      </c>
      <c r="Q284">
        <v>28.2</v>
      </c>
      <c r="R284">
        <f t="shared" si="15"/>
        <v>0.22340425531914895</v>
      </c>
    </row>
    <row r="285" spans="11:18" x14ac:dyDescent="0.25">
      <c r="K285">
        <v>28.3000000000001</v>
      </c>
      <c r="L285">
        <f t="shared" si="14"/>
        <v>14.763370415397086</v>
      </c>
      <c r="Q285">
        <v>28.3</v>
      </c>
      <c r="R285">
        <f t="shared" si="15"/>
        <v>0.22261484098939932</v>
      </c>
    </row>
    <row r="286" spans="11:18" x14ac:dyDescent="0.25">
      <c r="K286">
        <v>28.400000000000102</v>
      </c>
      <c r="L286">
        <f t="shared" si="14"/>
        <v>14.764197034452788</v>
      </c>
      <c r="Q286">
        <v>28.4</v>
      </c>
      <c r="R286">
        <f t="shared" si="15"/>
        <v>0.221830985915493</v>
      </c>
    </row>
    <row r="287" spans="11:18" x14ac:dyDescent="0.25">
      <c r="K287">
        <v>28.500000000000099</v>
      </c>
      <c r="L287">
        <f t="shared" si="14"/>
        <v>14.765017898470354</v>
      </c>
      <c r="Q287">
        <v>28.5</v>
      </c>
      <c r="R287">
        <f t="shared" si="15"/>
        <v>0.22105263157894739</v>
      </c>
    </row>
    <row r="288" spans="11:18" x14ac:dyDescent="0.25">
      <c r="K288">
        <v>28.600000000000101</v>
      </c>
      <c r="L288">
        <f t="shared" si="14"/>
        <v>14.765833067341124</v>
      </c>
      <c r="Q288">
        <v>28.6</v>
      </c>
      <c r="R288">
        <f t="shared" si="15"/>
        <v>0.22027972027972029</v>
      </c>
    </row>
    <row r="289" spans="11:18" x14ac:dyDescent="0.25">
      <c r="K289">
        <v>28.700000000000099</v>
      </c>
      <c r="L289">
        <f t="shared" si="14"/>
        <v>14.766642600128277</v>
      </c>
      <c r="Q289">
        <v>28.7</v>
      </c>
      <c r="R289">
        <f t="shared" si="15"/>
        <v>0.21951219512195125</v>
      </c>
    </row>
    <row r="290" spans="11:18" x14ac:dyDescent="0.25">
      <c r="K290">
        <v>28.8000000000001</v>
      </c>
      <c r="L290">
        <f t="shared" si="14"/>
        <v>14.767446555081127</v>
      </c>
      <c r="Q290">
        <v>28.8</v>
      </c>
      <c r="R290">
        <f t="shared" si="15"/>
        <v>0.21875000000000003</v>
      </c>
    </row>
    <row r="291" spans="11:18" x14ac:dyDescent="0.25">
      <c r="K291">
        <v>28.900000000000102</v>
      </c>
      <c r="L291">
        <f t="shared" si="14"/>
        <v>14.768244989649075</v>
      </c>
      <c r="Q291">
        <v>28.9</v>
      </c>
      <c r="R291">
        <f t="shared" si="15"/>
        <v>0.21799307958477512</v>
      </c>
    </row>
    <row r="292" spans="11:18" x14ac:dyDescent="0.25">
      <c r="K292">
        <v>29.000000000000099</v>
      </c>
      <c r="L292">
        <f t="shared" si="14"/>
        <v>14.769037960495298</v>
      </c>
      <c r="Q292">
        <v>29</v>
      </c>
      <c r="R292">
        <f t="shared" si="15"/>
        <v>0.21724137931034485</v>
      </c>
    </row>
    <row r="293" spans="11:18" x14ac:dyDescent="0.25">
      <c r="K293">
        <v>29.100000000000101</v>
      </c>
      <c r="L293">
        <f t="shared" si="14"/>
        <v>14.769825523510148</v>
      </c>
      <c r="Q293">
        <v>29.1</v>
      </c>
      <c r="R293">
        <f t="shared" si="15"/>
        <v>0.21649484536082475</v>
      </c>
    </row>
    <row r="294" spans="11:18" x14ac:dyDescent="0.25">
      <c r="K294">
        <v>29.200000000000099</v>
      </c>
      <c r="L294">
        <f t="shared" si="14"/>
        <v>14.770607733824292</v>
      </c>
      <c r="Q294">
        <v>29.2</v>
      </c>
      <c r="R294">
        <f t="shared" si="15"/>
        <v>0.21575342465753428</v>
      </c>
    </row>
    <row r="295" spans="11:18" x14ac:dyDescent="0.25">
      <c r="K295">
        <v>29.3000000000001</v>
      </c>
      <c r="L295">
        <f t="shared" si="14"/>
        <v>14.771384645821568</v>
      </c>
      <c r="Q295">
        <v>29.3</v>
      </c>
      <c r="R295">
        <f t="shared" si="15"/>
        <v>0.21501706484641639</v>
      </c>
    </row>
    <row r="296" spans="11:18" x14ac:dyDescent="0.25">
      <c r="K296">
        <v>29.400000000000102</v>
      </c>
      <c r="L296">
        <f t="shared" si="14"/>
        <v>14.772156313151587</v>
      </c>
      <c r="Q296">
        <v>29.4</v>
      </c>
      <c r="R296">
        <f t="shared" si="15"/>
        <v>0.21428571428571433</v>
      </c>
    </row>
    <row r="297" spans="11:18" x14ac:dyDescent="0.25">
      <c r="K297">
        <v>29.500000000000099</v>
      </c>
      <c r="L297">
        <f t="shared" si="14"/>
        <v>14.772922788742092</v>
      </c>
      <c r="Q297">
        <v>29.5</v>
      </c>
      <c r="R297">
        <f t="shared" si="15"/>
        <v>0.21355932203389832</v>
      </c>
    </row>
    <row r="298" spans="11:18" x14ac:dyDescent="0.25">
      <c r="K298">
        <v>29.600000000000101</v>
      </c>
      <c r="L298">
        <f t="shared" si="14"/>
        <v>14.773684124811041</v>
      </c>
      <c r="Q298">
        <v>29.6</v>
      </c>
      <c r="R298">
        <f t="shared" si="15"/>
        <v>0.21283783783783786</v>
      </c>
    </row>
    <row r="299" spans="11:18" x14ac:dyDescent="0.25">
      <c r="K299">
        <v>29.700000000000099</v>
      </c>
      <c r="L299">
        <f t="shared" si="14"/>
        <v>14.774440372878486</v>
      </c>
      <c r="Q299">
        <v>29.7</v>
      </c>
      <c r="R299">
        <f t="shared" si="15"/>
        <v>0.21212121212121215</v>
      </c>
    </row>
    <row r="300" spans="11:18" x14ac:dyDescent="0.25">
      <c r="K300">
        <v>29.8000000000001</v>
      </c>
      <c r="L300">
        <f t="shared" si="14"/>
        <v>14.775191583778179</v>
      </c>
      <c r="Q300">
        <v>29.8</v>
      </c>
      <c r="R300">
        <f t="shared" si="15"/>
        <v>0.21140939597315439</v>
      </c>
    </row>
    <row r="301" spans="11:18" x14ac:dyDescent="0.25">
      <c r="K301">
        <v>29.900000000000102</v>
      </c>
      <c r="L301">
        <f t="shared" si="14"/>
        <v>14.775937807668964</v>
      </c>
      <c r="Q301">
        <v>29.9</v>
      </c>
      <c r="R301">
        <f t="shared" si="15"/>
        <v>0.21070234113712377</v>
      </c>
    </row>
    <row r="302" spans="11:18" x14ac:dyDescent="0.25">
      <c r="K302">
        <v>30.000000000000099</v>
      </c>
      <c r="L302">
        <f t="shared" si="14"/>
        <v>14.776679094045942</v>
      </c>
      <c r="Q302">
        <v>30</v>
      </c>
      <c r="R302">
        <f t="shared" si="15"/>
        <v>0.21000000000000002</v>
      </c>
    </row>
    <row r="303" spans="11:18" x14ac:dyDescent="0.25">
      <c r="K303">
        <v>30.100000000000101</v>
      </c>
      <c r="L303">
        <f t="shared" si="14"/>
        <v>14.777415491751414</v>
      </c>
      <c r="Q303">
        <v>30.1</v>
      </c>
      <c r="R303">
        <f t="shared" si="15"/>
        <v>0.20930232558139536</v>
      </c>
    </row>
    <row r="304" spans="11:18" x14ac:dyDescent="0.25">
      <c r="K304">
        <v>30.200000000000099</v>
      </c>
      <c r="L304">
        <f t="shared" si="14"/>
        <v>14.778147048985613</v>
      </c>
      <c r="Q304">
        <v>30.2</v>
      </c>
      <c r="R304">
        <f t="shared" si="15"/>
        <v>0.20860927152317885</v>
      </c>
    </row>
    <row r="305" spans="11:18" x14ac:dyDescent="0.25">
      <c r="K305">
        <v>30.3000000000001</v>
      </c>
      <c r="L305">
        <f t="shared" si="14"/>
        <v>14.778873813317206</v>
      </c>
      <c r="Q305">
        <v>30.3</v>
      </c>
      <c r="R305">
        <f t="shared" si="15"/>
        <v>0.20792079207920794</v>
      </c>
    </row>
    <row r="306" spans="11:18" x14ac:dyDescent="0.25">
      <c r="K306">
        <v>30.400000000000102</v>
      </c>
      <c r="L306">
        <f t="shared" si="14"/>
        <v>14.779595831693618</v>
      </c>
      <c r="Q306">
        <v>30.4</v>
      </c>
      <c r="R306">
        <f t="shared" si="15"/>
        <v>0.20723684210526319</v>
      </c>
    </row>
    <row r="307" spans="11:18" x14ac:dyDescent="0.25">
      <c r="K307">
        <v>30.500000000000099</v>
      </c>
      <c r="L307">
        <f t="shared" si="14"/>
        <v>14.780313150451132</v>
      </c>
      <c r="Q307">
        <v>30.5</v>
      </c>
      <c r="R307">
        <f t="shared" si="15"/>
        <v>0.20655737704918034</v>
      </c>
    </row>
    <row r="308" spans="11:18" x14ac:dyDescent="0.25">
      <c r="K308">
        <v>30.600000000000101</v>
      </c>
      <c r="L308">
        <f t="shared" si="14"/>
        <v>14.781025815324806</v>
      </c>
      <c r="Q308">
        <v>30.6</v>
      </c>
      <c r="R308">
        <f t="shared" si="15"/>
        <v>0.20588235294117649</v>
      </c>
    </row>
    <row r="309" spans="11:18" x14ac:dyDescent="0.25">
      <c r="K309">
        <v>30.700000000000099</v>
      </c>
      <c r="L309">
        <f t="shared" si="14"/>
        <v>14.781733871458194</v>
      </c>
      <c r="Q309">
        <v>30.7</v>
      </c>
      <c r="R309">
        <f t="shared" si="15"/>
        <v>0.20521172638436486</v>
      </c>
    </row>
    <row r="310" spans="11:18" x14ac:dyDescent="0.25">
      <c r="K310">
        <v>30.8000000000001</v>
      </c>
      <c r="L310">
        <f t="shared" si="14"/>
        <v>14.782437363412866</v>
      </c>
      <c r="Q310">
        <v>30.8</v>
      </c>
      <c r="R310">
        <f t="shared" si="15"/>
        <v>0.20454545454545456</v>
      </c>
    </row>
    <row r="311" spans="11:18" x14ac:dyDescent="0.25">
      <c r="K311">
        <v>30.900000000000102</v>
      </c>
      <c r="L311">
        <f t="shared" si="14"/>
        <v>14.783136335177769</v>
      </c>
      <c r="Q311">
        <v>30.9</v>
      </c>
      <c r="R311">
        <f t="shared" si="15"/>
        <v>0.20388349514563109</v>
      </c>
    </row>
    <row r="312" spans="11:18" x14ac:dyDescent="0.25">
      <c r="K312">
        <v>31.000000000000099</v>
      </c>
      <c r="L312">
        <f t="shared" si="14"/>
        <v>14.783830830178392</v>
      </c>
      <c r="Q312">
        <v>31</v>
      </c>
      <c r="R312">
        <f t="shared" si="15"/>
        <v>0.20322580645161292</v>
      </c>
    </row>
    <row r="313" spans="11:18" x14ac:dyDescent="0.25">
      <c r="K313">
        <v>31.100000000000101</v>
      </c>
      <c r="L313">
        <f t="shared" si="14"/>
        <v>14.78452089128576</v>
      </c>
      <c r="Q313">
        <v>31.1</v>
      </c>
      <c r="R313">
        <f t="shared" si="15"/>
        <v>0.20257234726688103</v>
      </c>
    </row>
    <row r="314" spans="11:18" x14ac:dyDescent="0.25">
      <c r="K314">
        <v>31.200000000000099</v>
      </c>
      <c r="L314">
        <f t="shared" si="14"/>
        <v>14.785206560825245</v>
      </c>
      <c r="Q314">
        <v>31.2</v>
      </c>
      <c r="R314">
        <f t="shared" si="15"/>
        <v>0.20192307692307696</v>
      </c>
    </row>
    <row r="315" spans="11:18" x14ac:dyDescent="0.25">
      <c r="K315">
        <v>31.3000000000001</v>
      </c>
      <c r="L315">
        <f t="shared" si="14"/>
        <v>14.785887880585232</v>
      </c>
      <c r="Q315">
        <v>31.3</v>
      </c>
      <c r="R315">
        <f t="shared" si="15"/>
        <v>0.2012779552715655</v>
      </c>
    </row>
    <row r="316" spans="11:18" x14ac:dyDescent="0.25">
      <c r="K316">
        <v>31.400000000000102</v>
      </c>
      <c r="L316">
        <f t="shared" si="14"/>
        <v>14.786564891825606</v>
      </c>
      <c r="Q316">
        <v>31.4</v>
      </c>
      <c r="R316">
        <f t="shared" si="15"/>
        <v>0.20063694267515927</v>
      </c>
    </row>
    <row r="317" spans="11:18" x14ac:dyDescent="0.25">
      <c r="K317">
        <v>31.500000000000099</v>
      </c>
      <c r="L317">
        <f t="shared" si="14"/>
        <v>14.78723763528607</v>
      </c>
      <c r="Q317">
        <v>31.5</v>
      </c>
      <c r="R317">
        <f t="shared" si="15"/>
        <v>0.2</v>
      </c>
    </row>
    <row r="318" spans="11:18" x14ac:dyDescent="0.25">
      <c r="K318">
        <v>31.600000000000101</v>
      </c>
      <c r="L318">
        <f t="shared" si="14"/>
        <v>14.787906151194329</v>
      </c>
      <c r="Q318">
        <v>31.6</v>
      </c>
      <c r="R318">
        <f t="shared" si="15"/>
        <v>0.19936708860759494</v>
      </c>
    </row>
    <row r="319" spans="11:18" x14ac:dyDescent="0.25">
      <c r="K319">
        <v>31.700000000000099</v>
      </c>
      <c r="L319">
        <f t="shared" si="14"/>
        <v>14.788570479274107</v>
      </c>
      <c r="Q319">
        <v>31.7</v>
      </c>
      <c r="R319">
        <f t="shared" si="15"/>
        <v>0.19873817034700317</v>
      </c>
    </row>
    <row r="320" spans="11:18" x14ac:dyDescent="0.25">
      <c r="K320">
        <v>31.8000000000001</v>
      </c>
      <c r="L320">
        <f t="shared" si="14"/>
        <v>14.789230658753002</v>
      </c>
      <c r="Q320">
        <v>31.8</v>
      </c>
      <c r="R320">
        <f t="shared" si="15"/>
        <v>0.19811320754716982</v>
      </c>
    </row>
    <row r="321" spans="11:18" x14ac:dyDescent="0.25">
      <c r="K321">
        <v>31.900000000000102</v>
      </c>
      <c r="L321">
        <f t="shared" si="14"/>
        <v>14.789886728370222</v>
      </c>
      <c r="Q321">
        <v>31.9</v>
      </c>
      <c r="R321">
        <f t="shared" si="15"/>
        <v>0.19749216300940442</v>
      </c>
    </row>
    <row r="322" spans="11:18" x14ac:dyDescent="0.25">
      <c r="K322">
        <v>32.000000000000099</v>
      </c>
      <c r="L322">
        <f t="shared" si="14"/>
        <v>14.790538726384158</v>
      </c>
      <c r="Q322">
        <v>32</v>
      </c>
      <c r="R322">
        <f t="shared" si="15"/>
        <v>0.19687500000000002</v>
      </c>
    </row>
    <row r="323" spans="11:18" x14ac:dyDescent="0.25">
      <c r="K323">
        <v>32.100000000000101</v>
      </c>
      <c r="L323">
        <f t="shared" si="14"/>
        <v>14.79118669057981</v>
      </c>
      <c r="Q323">
        <v>32.1</v>
      </c>
      <c r="R323">
        <f t="shared" si="15"/>
        <v>0.19626168224299068</v>
      </c>
    </row>
    <row r="324" spans="11:18" x14ac:dyDescent="0.25">
      <c r="K324">
        <v>32.200000000000102</v>
      </c>
      <c r="L324">
        <f t="shared" si="14"/>
        <v>14.791830658276107</v>
      </c>
      <c r="Q324">
        <v>32.200000000000003</v>
      </c>
      <c r="R324">
        <f t="shared" si="15"/>
        <v>0.19565217391304349</v>
      </c>
    </row>
    <row r="325" spans="11:18" x14ac:dyDescent="0.25">
      <c r="K325">
        <v>32.300000000000097</v>
      </c>
      <c r="L325">
        <f t="shared" si="14"/>
        <v>14.792470666333044</v>
      </c>
      <c r="Q325">
        <v>32.299999999999997</v>
      </c>
      <c r="R325">
        <f t="shared" si="15"/>
        <v>0.195046439628483</v>
      </c>
    </row>
    <row r="326" spans="11:18" x14ac:dyDescent="0.25">
      <c r="K326">
        <v>32.400000000000098</v>
      </c>
      <c r="L326">
        <f t="shared" si="14"/>
        <v>14.793106751158744</v>
      </c>
      <c r="Q326">
        <v>32.4</v>
      </c>
      <c r="R326">
        <f t="shared" si="15"/>
        <v>0.19444444444444448</v>
      </c>
    </row>
    <row r="327" spans="11:18" x14ac:dyDescent="0.25">
      <c r="K327">
        <v>32.500000000000099</v>
      </c>
      <c r="L327">
        <f t="shared" si="14"/>
        <v>14.793738948716339</v>
      </c>
      <c r="Q327">
        <v>32.5</v>
      </c>
      <c r="R327">
        <f t="shared" si="15"/>
        <v>0.19384615384615386</v>
      </c>
    </row>
    <row r="328" spans="11:18" x14ac:dyDescent="0.25">
      <c r="K328">
        <v>32.600000000000101</v>
      </c>
      <c r="L328">
        <f t="shared" si="14"/>
        <v>14.794367294530753</v>
      </c>
      <c r="Q328">
        <v>32.6</v>
      </c>
      <c r="R328">
        <f t="shared" si="15"/>
        <v>0.19325153374233131</v>
      </c>
    </row>
    <row r="329" spans="11:18" x14ac:dyDescent="0.25">
      <c r="K329">
        <v>32.700000000000102</v>
      </c>
      <c r="L329">
        <f t="shared" si="14"/>
        <v>14.794991823695366</v>
      </c>
      <c r="Q329">
        <v>32.700000000000003</v>
      </c>
      <c r="R329">
        <f t="shared" si="15"/>
        <v>0.19266055045871561</v>
      </c>
    </row>
    <row r="330" spans="11:18" x14ac:dyDescent="0.25">
      <c r="K330">
        <v>32.800000000000097</v>
      </c>
      <c r="L330">
        <f t="shared" si="14"/>
        <v>14.795612570878536</v>
      </c>
      <c r="Q330">
        <v>32.799999999999997</v>
      </c>
      <c r="R330">
        <f t="shared" si="15"/>
        <v>0.19207317073170735</v>
      </c>
    </row>
    <row r="331" spans="11:18" x14ac:dyDescent="0.25">
      <c r="K331">
        <v>32.900000000000098</v>
      </c>
      <c r="L331">
        <f t="shared" si="14"/>
        <v>14.796229570330015</v>
      </c>
      <c r="Q331">
        <v>32.9</v>
      </c>
      <c r="R331">
        <f t="shared" si="15"/>
        <v>0.19148936170212769</v>
      </c>
    </row>
    <row r="332" spans="11:18" x14ac:dyDescent="0.25">
      <c r="K332">
        <v>33.000000000000099</v>
      </c>
      <c r="L332">
        <f t="shared" si="14"/>
        <v>14.796842855887254</v>
      </c>
      <c r="Q332">
        <v>33</v>
      </c>
      <c r="R332">
        <f t="shared" si="15"/>
        <v>0.19090909090909092</v>
      </c>
    </row>
    <row r="333" spans="11:18" x14ac:dyDescent="0.25">
      <c r="K333">
        <v>33.100000000000101</v>
      </c>
      <c r="L333">
        <f t="shared" si="14"/>
        <v>14.797452460981583</v>
      </c>
      <c r="Q333">
        <v>33.1</v>
      </c>
      <c r="R333">
        <f t="shared" si="15"/>
        <v>0.19033232628398794</v>
      </c>
    </row>
    <row r="334" spans="11:18" x14ac:dyDescent="0.25">
      <c r="K334">
        <v>33.200000000000102</v>
      </c>
      <c r="L334">
        <f t="shared" si="14"/>
        <v>14.798058418644288</v>
      </c>
      <c r="Q334">
        <v>33.200000000000003</v>
      </c>
      <c r="R334">
        <f t="shared" si="15"/>
        <v>0.18975903614457831</v>
      </c>
    </row>
    <row r="335" spans="11:18" x14ac:dyDescent="0.25">
      <c r="K335">
        <v>33.300000000000097</v>
      </c>
      <c r="L335">
        <f t="shared" si="14"/>
        <v>14.798660761512572</v>
      </c>
      <c r="Q335">
        <v>33.299999999999997</v>
      </c>
      <c r="R335">
        <f t="shared" si="15"/>
        <v>0.18918918918918923</v>
      </c>
    </row>
    <row r="336" spans="11:18" x14ac:dyDescent="0.25">
      <c r="K336">
        <v>33.400000000000098</v>
      </c>
      <c r="L336">
        <f t="shared" si="14"/>
        <v>14.799259521835426</v>
      </c>
      <c r="Q336">
        <v>33.4</v>
      </c>
      <c r="R336">
        <f t="shared" si="15"/>
        <v>0.18862275449101798</v>
      </c>
    </row>
    <row r="337" spans="11:18" x14ac:dyDescent="0.25">
      <c r="K337">
        <v>33.500000000000099</v>
      </c>
      <c r="L337">
        <f t="shared" ref="L337:L400" si="16">$B$14*EXP(-$B$7/($B$12*K337))</f>
        <v>14.799854731479371</v>
      </c>
      <c r="Q337">
        <v>33.5</v>
      </c>
      <c r="R337">
        <f t="shared" ref="R337:R400" si="17">$B$17*($B$14-$B$15)/Q337</f>
        <v>0.18805970149253734</v>
      </c>
    </row>
    <row r="338" spans="11:18" x14ac:dyDescent="0.25">
      <c r="K338">
        <v>33.600000000000101</v>
      </c>
      <c r="L338">
        <f t="shared" si="16"/>
        <v>14.800446421934119</v>
      </c>
      <c r="Q338">
        <v>33.6</v>
      </c>
      <c r="R338">
        <f t="shared" si="17"/>
        <v>0.1875</v>
      </c>
    </row>
    <row r="339" spans="11:18" x14ac:dyDescent="0.25">
      <c r="K339">
        <v>33.700000000000102</v>
      </c>
      <c r="L339">
        <f t="shared" si="16"/>
        <v>14.80103462431812</v>
      </c>
      <c r="Q339">
        <v>33.700000000000003</v>
      </c>
      <c r="R339">
        <f t="shared" si="17"/>
        <v>0.18694362017804156</v>
      </c>
    </row>
    <row r="340" spans="11:18" x14ac:dyDescent="0.25">
      <c r="K340">
        <v>33.800000000000097</v>
      </c>
      <c r="L340">
        <f t="shared" si="16"/>
        <v>14.801619369384026</v>
      </c>
      <c r="Q340">
        <v>33.799999999999997</v>
      </c>
      <c r="R340">
        <f t="shared" si="17"/>
        <v>0.18639053254437873</v>
      </c>
    </row>
    <row r="341" spans="11:18" x14ac:dyDescent="0.25">
      <c r="K341">
        <v>33.900000000000098</v>
      </c>
      <c r="L341">
        <f t="shared" si="16"/>
        <v>14.802200687524044</v>
      </c>
      <c r="Q341">
        <v>33.9</v>
      </c>
      <c r="R341">
        <f t="shared" si="17"/>
        <v>0.18584070796460181</v>
      </c>
    </row>
    <row r="342" spans="11:18" x14ac:dyDescent="0.25">
      <c r="K342">
        <v>34.000000000000099</v>
      </c>
      <c r="L342">
        <f t="shared" si="16"/>
        <v>14.802778608775199</v>
      </c>
      <c r="Q342">
        <v>34</v>
      </c>
      <c r="R342">
        <f t="shared" si="17"/>
        <v>0.18529411764705883</v>
      </c>
    </row>
    <row r="343" spans="11:18" x14ac:dyDescent="0.25">
      <c r="K343">
        <v>34.100000000000101</v>
      </c>
      <c r="L343">
        <f t="shared" si="16"/>
        <v>14.803353162824516</v>
      </c>
      <c r="Q343">
        <v>34.1</v>
      </c>
      <c r="R343">
        <f t="shared" si="17"/>
        <v>0.18475073313782991</v>
      </c>
    </row>
    <row r="344" spans="11:18" x14ac:dyDescent="0.25">
      <c r="K344">
        <v>34.200000000000102</v>
      </c>
      <c r="L344">
        <f t="shared" si="16"/>
        <v>14.803924379014093</v>
      </c>
      <c r="Q344">
        <v>34.200000000000003</v>
      </c>
      <c r="R344">
        <f t="shared" si="17"/>
        <v>0.18421052631578949</v>
      </c>
    </row>
    <row r="345" spans="11:18" x14ac:dyDescent="0.25">
      <c r="K345">
        <v>34.300000000000097</v>
      </c>
      <c r="L345">
        <f t="shared" si="16"/>
        <v>14.804492286346104</v>
      </c>
      <c r="Q345">
        <v>34.299999999999997</v>
      </c>
      <c r="R345">
        <f t="shared" si="17"/>
        <v>0.18367346938775514</v>
      </c>
    </row>
    <row r="346" spans="11:18" x14ac:dyDescent="0.25">
      <c r="K346">
        <v>34.400000000000098</v>
      </c>
      <c r="L346">
        <f t="shared" si="16"/>
        <v>14.805056913487702</v>
      </c>
      <c r="Q346">
        <v>34.4</v>
      </c>
      <c r="R346">
        <f t="shared" si="17"/>
        <v>0.18313953488372095</v>
      </c>
    </row>
    <row r="347" spans="11:18" x14ac:dyDescent="0.25">
      <c r="K347">
        <v>34.500000000000099</v>
      </c>
      <c r="L347">
        <f t="shared" si="16"/>
        <v>14.805618288775849</v>
      </c>
      <c r="Q347">
        <v>34.5</v>
      </c>
      <c r="R347">
        <f t="shared" si="17"/>
        <v>0.18260869565217394</v>
      </c>
    </row>
    <row r="348" spans="11:18" x14ac:dyDescent="0.25">
      <c r="K348">
        <v>34.600000000000101</v>
      </c>
      <c r="L348">
        <f t="shared" si="16"/>
        <v>14.806176440222044</v>
      </c>
      <c r="Q348">
        <v>34.6</v>
      </c>
      <c r="R348">
        <f t="shared" si="17"/>
        <v>0.18208092485549135</v>
      </c>
    </row>
    <row r="349" spans="11:18" x14ac:dyDescent="0.25">
      <c r="K349">
        <v>34.700000000000102</v>
      </c>
      <c r="L349">
        <f t="shared" si="16"/>
        <v>14.806731395516998</v>
      </c>
      <c r="Q349">
        <v>34.700000000000003</v>
      </c>
      <c r="R349">
        <f t="shared" si="17"/>
        <v>0.18155619596541786</v>
      </c>
    </row>
    <row r="350" spans="11:18" x14ac:dyDescent="0.25">
      <c r="K350">
        <v>34.800000000000097</v>
      </c>
      <c r="L350">
        <f t="shared" si="16"/>
        <v>14.807283182035198</v>
      </c>
      <c r="Q350">
        <v>34.799999999999997</v>
      </c>
      <c r="R350">
        <f t="shared" si="17"/>
        <v>0.18103448275862072</v>
      </c>
    </row>
    <row r="351" spans="11:18" x14ac:dyDescent="0.25">
      <c r="K351">
        <v>34.900000000000198</v>
      </c>
      <c r="L351">
        <f t="shared" si="16"/>
        <v>14.807831826839418</v>
      </c>
      <c r="Q351">
        <v>34.9</v>
      </c>
      <c r="R351">
        <f t="shared" si="17"/>
        <v>0.18051575931232094</v>
      </c>
    </row>
    <row r="352" spans="11:18" x14ac:dyDescent="0.25">
      <c r="K352">
        <v>35.000000000000199</v>
      </c>
      <c r="L352">
        <f t="shared" si="16"/>
        <v>14.808377356685146</v>
      </c>
      <c r="Q352">
        <v>35</v>
      </c>
      <c r="R352">
        <f t="shared" si="17"/>
        <v>0.18000000000000002</v>
      </c>
    </row>
    <row r="353" spans="11:18" x14ac:dyDescent="0.25">
      <c r="K353">
        <v>35.100000000000101</v>
      </c>
      <c r="L353">
        <f t="shared" si="16"/>
        <v>14.808919798024913</v>
      </c>
      <c r="Q353">
        <v>35.1</v>
      </c>
      <c r="R353">
        <f t="shared" si="17"/>
        <v>0.17948717948717949</v>
      </c>
    </row>
    <row r="354" spans="11:18" x14ac:dyDescent="0.25">
      <c r="K354">
        <v>35.200000000000202</v>
      </c>
      <c r="L354">
        <f t="shared" si="16"/>
        <v>14.809459177012599</v>
      </c>
      <c r="Q354">
        <v>35.200000000000003</v>
      </c>
      <c r="R354">
        <f t="shared" si="17"/>
        <v>0.17897727272727273</v>
      </c>
    </row>
    <row r="355" spans="11:18" x14ac:dyDescent="0.25">
      <c r="K355">
        <v>35.300000000000203</v>
      </c>
      <c r="L355">
        <f t="shared" si="16"/>
        <v>14.809995519507609</v>
      </c>
      <c r="Q355">
        <v>35.299999999999997</v>
      </c>
      <c r="R355">
        <f t="shared" si="17"/>
        <v>0.17847025495750712</v>
      </c>
    </row>
    <row r="356" spans="11:18" x14ac:dyDescent="0.25">
      <c r="K356">
        <v>35.400000000000198</v>
      </c>
      <c r="L356">
        <f t="shared" si="16"/>
        <v>14.81052885107902</v>
      </c>
      <c r="Q356">
        <v>35.4</v>
      </c>
      <c r="R356">
        <f t="shared" si="17"/>
        <v>0.17796610169491528</v>
      </c>
    </row>
    <row r="357" spans="11:18" x14ac:dyDescent="0.25">
      <c r="K357">
        <v>35.500000000000199</v>
      </c>
      <c r="L357">
        <f t="shared" si="16"/>
        <v>14.811059197009641</v>
      </c>
      <c r="Q357">
        <v>35.5</v>
      </c>
      <c r="R357">
        <f t="shared" si="17"/>
        <v>0.17746478873239438</v>
      </c>
    </row>
    <row r="358" spans="11:18" x14ac:dyDescent="0.25">
      <c r="K358">
        <v>35.6000000000002</v>
      </c>
      <c r="L358">
        <f t="shared" si="16"/>
        <v>14.811586582300006</v>
      </c>
      <c r="Q358">
        <v>35.6</v>
      </c>
      <c r="R358">
        <f t="shared" si="17"/>
        <v>0.17696629213483148</v>
      </c>
    </row>
    <row r="359" spans="11:18" x14ac:dyDescent="0.25">
      <c r="K359">
        <v>35.700000000000202</v>
      </c>
      <c r="L359">
        <f t="shared" si="16"/>
        <v>14.812111031672307</v>
      </c>
      <c r="Q359">
        <v>35.700000000000003</v>
      </c>
      <c r="R359">
        <f t="shared" si="17"/>
        <v>0.17647058823529413</v>
      </c>
    </row>
    <row r="360" spans="11:18" x14ac:dyDescent="0.25">
      <c r="K360">
        <v>35.800000000000203</v>
      </c>
      <c r="L360">
        <f t="shared" si="16"/>
        <v>14.81263256957425</v>
      </c>
      <c r="Q360">
        <v>35.799999999999997</v>
      </c>
      <c r="R360">
        <f t="shared" si="17"/>
        <v>0.17597765363128495</v>
      </c>
    </row>
    <row r="361" spans="11:18" x14ac:dyDescent="0.25">
      <c r="K361">
        <v>35.900000000000198</v>
      </c>
      <c r="L361">
        <f t="shared" si="16"/>
        <v>14.813151220182865</v>
      </c>
      <c r="Q361">
        <v>35.9</v>
      </c>
      <c r="R361">
        <f t="shared" si="17"/>
        <v>0.17548746518105851</v>
      </c>
    </row>
    <row r="362" spans="11:18" x14ac:dyDescent="0.25">
      <c r="K362">
        <v>36.000000000000199</v>
      </c>
      <c r="L362">
        <f t="shared" si="16"/>
        <v>14.813667007408222</v>
      </c>
      <c r="Q362">
        <v>36</v>
      </c>
      <c r="R362">
        <f t="shared" si="17"/>
        <v>0.17500000000000002</v>
      </c>
    </row>
    <row r="363" spans="11:18" x14ac:dyDescent="0.25">
      <c r="K363">
        <v>36.1000000000002</v>
      </c>
      <c r="L363">
        <f t="shared" si="16"/>
        <v>14.814179954897131</v>
      </c>
      <c r="Q363">
        <v>36.1</v>
      </c>
      <c r="R363">
        <f t="shared" si="17"/>
        <v>0.17451523545706371</v>
      </c>
    </row>
    <row r="364" spans="11:18" x14ac:dyDescent="0.25">
      <c r="K364">
        <v>36.200000000000202</v>
      </c>
      <c r="L364">
        <f t="shared" si="16"/>
        <v>14.814690086036734</v>
      </c>
      <c r="Q364">
        <v>36.200000000000003</v>
      </c>
      <c r="R364">
        <f t="shared" si="17"/>
        <v>0.17403314917127072</v>
      </c>
    </row>
    <row r="365" spans="11:18" x14ac:dyDescent="0.25">
      <c r="K365">
        <v>36.300000000000203</v>
      </c>
      <c r="L365">
        <f t="shared" si="16"/>
        <v>14.815197423958068</v>
      </c>
      <c r="Q365">
        <v>36.299999999999997</v>
      </c>
      <c r="R365">
        <f t="shared" si="17"/>
        <v>0.1735537190082645</v>
      </c>
    </row>
    <row r="366" spans="11:18" x14ac:dyDescent="0.25">
      <c r="K366">
        <v>36.400000000000198</v>
      </c>
      <c r="L366">
        <f t="shared" si="16"/>
        <v>14.815701991539566</v>
      </c>
      <c r="Q366">
        <v>36.4</v>
      </c>
      <c r="R366">
        <f t="shared" si="17"/>
        <v>0.1730769230769231</v>
      </c>
    </row>
    <row r="367" spans="11:18" x14ac:dyDescent="0.25">
      <c r="K367">
        <v>36.500000000000199</v>
      </c>
      <c r="L367">
        <f t="shared" si="16"/>
        <v>14.816203811410483</v>
      </c>
      <c r="Q367">
        <v>36.5</v>
      </c>
      <c r="R367">
        <f t="shared" si="17"/>
        <v>0.17260273972602741</v>
      </c>
    </row>
    <row r="368" spans="11:18" x14ac:dyDescent="0.25">
      <c r="K368">
        <v>36.6000000000002</v>
      </c>
      <c r="L368">
        <f t="shared" si="16"/>
        <v>14.816702905954296</v>
      </c>
      <c r="Q368">
        <v>36.6</v>
      </c>
      <c r="R368">
        <f t="shared" si="17"/>
        <v>0.17213114754098363</v>
      </c>
    </row>
    <row r="369" spans="11:18" x14ac:dyDescent="0.25">
      <c r="K369">
        <v>36.700000000000202</v>
      </c>
      <c r="L369">
        <f t="shared" si="16"/>
        <v>14.817199297312012</v>
      </c>
      <c r="Q369">
        <v>36.700000000000003</v>
      </c>
      <c r="R369">
        <f t="shared" si="17"/>
        <v>0.17166212534059946</v>
      </c>
    </row>
    <row r="370" spans="11:18" x14ac:dyDescent="0.25">
      <c r="K370">
        <v>36.800000000000203</v>
      </c>
      <c r="L370">
        <f t="shared" si="16"/>
        <v>14.81769300738546</v>
      </c>
      <c r="Q370">
        <v>36.799999999999997</v>
      </c>
      <c r="R370">
        <f t="shared" si="17"/>
        <v>0.17119565217391308</v>
      </c>
    </row>
    <row r="371" spans="11:18" x14ac:dyDescent="0.25">
      <c r="K371">
        <v>36.900000000000198</v>
      </c>
      <c r="L371">
        <f t="shared" si="16"/>
        <v>14.818184057840497</v>
      </c>
      <c r="Q371">
        <v>36.9</v>
      </c>
      <c r="R371">
        <f t="shared" si="17"/>
        <v>0.17073170731707318</v>
      </c>
    </row>
    <row r="372" spans="11:18" x14ac:dyDescent="0.25">
      <c r="K372">
        <v>37.000000000000199</v>
      </c>
      <c r="L372">
        <f t="shared" si="16"/>
        <v>14.818672470110196</v>
      </c>
      <c r="Q372">
        <v>37</v>
      </c>
      <c r="R372">
        <f t="shared" si="17"/>
        <v>0.17027027027027028</v>
      </c>
    </row>
    <row r="373" spans="11:18" x14ac:dyDescent="0.25">
      <c r="K373">
        <v>37.1000000000002</v>
      </c>
      <c r="L373">
        <f t="shared" si="16"/>
        <v>14.819158265397942</v>
      </c>
      <c r="Q373">
        <v>37.1</v>
      </c>
      <c r="R373">
        <f t="shared" si="17"/>
        <v>0.169811320754717</v>
      </c>
    </row>
    <row r="374" spans="11:18" x14ac:dyDescent="0.25">
      <c r="K374">
        <v>37.200000000000202</v>
      </c>
      <c r="L374">
        <f t="shared" si="16"/>
        <v>14.819641464680517</v>
      </c>
      <c r="Q374">
        <v>37.200000000000003</v>
      </c>
      <c r="R374">
        <f t="shared" si="17"/>
        <v>0.16935483870967744</v>
      </c>
    </row>
    <row r="375" spans="11:18" x14ac:dyDescent="0.25">
      <c r="K375">
        <v>37.300000000000203</v>
      </c>
      <c r="L375">
        <f t="shared" si="16"/>
        <v>14.820122088711113</v>
      </c>
      <c r="Q375">
        <v>37.299999999999997</v>
      </c>
      <c r="R375">
        <f t="shared" si="17"/>
        <v>0.16890080428954427</v>
      </c>
    </row>
    <row r="376" spans="11:18" x14ac:dyDescent="0.25">
      <c r="K376">
        <v>37.400000000000198</v>
      </c>
      <c r="L376">
        <f t="shared" si="16"/>
        <v>14.8206001580223</v>
      </c>
      <c r="Q376">
        <v>37.4</v>
      </c>
      <c r="R376">
        <f t="shared" si="17"/>
        <v>0.1684491978609626</v>
      </c>
    </row>
    <row r="377" spans="11:18" x14ac:dyDescent="0.25">
      <c r="K377">
        <v>37.500000000000199</v>
      </c>
      <c r="L377">
        <f t="shared" si="16"/>
        <v>14.821075692928959</v>
      </c>
      <c r="Q377">
        <v>37.5</v>
      </c>
      <c r="R377">
        <f t="shared" si="17"/>
        <v>0.16800000000000001</v>
      </c>
    </row>
    <row r="378" spans="11:18" x14ac:dyDescent="0.25">
      <c r="K378">
        <v>37.6000000000002</v>
      </c>
      <c r="L378">
        <f t="shared" si="16"/>
        <v>14.821548713531151</v>
      </c>
      <c r="Q378">
        <v>37.6</v>
      </c>
      <c r="R378">
        <f t="shared" si="17"/>
        <v>0.16755319148936171</v>
      </c>
    </row>
    <row r="379" spans="11:18" x14ac:dyDescent="0.25">
      <c r="K379">
        <v>37.700000000000202</v>
      </c>
      <c r="L379">
        <f t="shared" si="16"/>
        <v>14.822019239716948</v>
      </c>
      <c r="Q379">
        <v>37.700000000000003</v>
      </c>
      <c r="R379">
        <f t="shared" si="17"/>
        <v>0.16710875331564987</v>
      </c>
    </row>
    <row r="380" spans="11:18" x14ac:dyDescent="0.25">
      <c r="K380">
        <v>37.800000000000203</v>
      </c>
      <c r="L380">
        <f t="shared" si="16"/>
        <v>14.822487291165229</v>
      </c>
      <c r="Q380">
        <v>37.799999999999997</v>
      </c>
      <c r="R380">
        <f t="shared" si="17"/>
        <v>0.16666666666666669</v>
      </c>
    </row>
    <row r="381" spans="11:18" x14ac:dyDescent="0.25">
      <c r="K381">
        <v>37.900000000000198</v>
      </c>
      <c r="L381">
        <f t="shared" si="16"/>
        <v>14.82295288734842</v>
      </c>
      <c r="Q381">
        <v>37.9</v>
      </c>
      <c r="R381">
        <f t="shared" si="17"/>
        <v>0.16622691292875991</v>
      </c>
    </row>
    <row r="382" spans="11:18" x14ac:dyDescent="0.25">
      <c r="K382">
        <v>38.000000000000199</v>
      </c>
      <c r="L382">
        <f t="shared" si="16"/>
        <v>14.823416047535186</v>
      </c>
      <c r="Q382">
        <v>38</v>
      </c>
      <c r="R382">
        <f t="shared" si="17"/>
        <v>0.16578947368421054</v>
      </c>
    </row>
    <row r="383" spans="11:18" x14ac:dyDescent="0.25">
      <c r="K383">
        <v>38.1000000000002</v>
      </c>
      <c r="L383">
        <f t="shared" si="16"/>
        <v>14.823876790793101</v>
      </c>
      <c r="Q383">
        <v>38.1</v>
      </c>
      <c r="R383">
        <f t="shared" si="17"/>
        <v>0.16535433070866143</v>
      </c>
    </row>
    <row r="384" spans="11:18" x14ac:dyDescent="0.25">
      <c r="K384">
        <v>38.200000000000202</v>
      </c>
      <c r="L384">
        <f t="shared" si="16"/>
        <v>14.824335135991257</v>
      </c>
      <c r="Q384">
        <v>38.200000000000003</v>
      </c>
      <c r="R384">
        <f t="shared" si="17"/>
        <v>0.16492146596858639</v>
      </c>
    </row>
    <row r="385" spans="11:18" x14ac:dyDescent="0.25">
      <c r="K385">
        <v>38.300000000000203</v>
      </c>
      <c r="L385">
        <f t="shared" si="16"/>
        <v>14.824791101802841</v>
      </c>
      <c r="Q385">
        <v>38.299999999999997</v>
      </c>
      <c r="R385">
        <f t="shared" si="17"/>
        <v>0.164490861618799</v>
      </c>
    </row>
    <row r="386" spans="11:18" x14ac:dyDescent="0.25">
      <c r="K386">
        <v>38.400000000000198</v>
      </c>
      <c r="L386">
        <f t="shared" si="16"/>
        <v>14.825244706707677</v>
      </c>
      <c r="Q386">
        <v>38.4</v>
      </c>
      <c r="R386">
        <f t="shared" si="17"/>
        <v>0.16406250000000003</v>
      </c>
    </row>
    <row r="387" spans="11:18" x14ac:dyDescent="0.25">
      <c r="K387">
        <v>38.500000000000199</v>
      </c>
      <c r="L387">
        <f t="shared" si="16"/>
        <v>14.825695968994712</v>
      </c>
      <c r="Q387">
        <v>38.5</v>
      </c>
      <c r="R387">
        <f t="shared" si="17"/>
        <v>0.16363636363636366</v>
      </c>
    </row>
    <row r="388" spans="11:18" x14ac:dyDescent="0.25">
      <c r="K388">
        <v>38.6000000000002</v>
      </c>
      <c r="L388">
        <f t="shared" si="16"/>
        <v>14.82614490676448</v>
      </c>
      <c r="Q388">
        <v>38.6</v>
      </c>
      <c r="R388">
        <f t="shared" si="17"/>
        <v>0.16321243523316065</v>
      </c>
    </row>
    <row r="389" spans="11:18" x14ac:dyDescent="0.25">
      <c r="K389">
        <v>38.700000000000202</v>
      </c>
      <c r="L389">
        <f t="shared" si="16"/>
        <v>14.826591537931526</v>
      </c>
      <c r="Q389">
        <v>38.700000000000003</v>
      </c>
      <c r="R389">
        <f t="shared" si="17"/>
        <v>0.16279069767441862</v>
      </c>
    </row>
    <row r="390" spans="11:18" x14ac:dyDescent="0.25">
      <c r="K390">
        <v>38.800000000000203</v>
      </c>
      <c r="L390">
        <f t="shared" si="16"/>
        <v>14.827035880226777</v>
      </c>
      <c r="Q390">
        <v>38.799999999999997</v>
      </c>
      <c r="R390">
        <f t="shared" si="17"/>
        <v>0.16237113402061859</v>
      </c>
    </row>
    <row r="391" spans="11:18" x14ac:dyDescent="0.25">
      <c r="K391">
        <v>38.900000000000198</v>
      </c>
      <c r="L391">
        <f t="shared" si="16"/>
        <v>14.827477951199903</v>
      </c>
      <c r="Q391">
        <v>38.9</v>
      </c>
      <c r="R391">
        <f t="shared" si="17"/>
        <v>0.16195372750642675</v>
      </c>
    </row>
    <row r="392" spans="11:18" x14ac:dyDescent="0.25">
      <c r="K392">
        <v>39.000000000000199</v>
      </c>
      <c r="L392">
        <f t="shared" si="16"/>
        <v>14.827917768221614</v>
      </c>
      <c r="Q392">
        <v>39</v>
      </c>
      <c r="R392">
        <f t="shared" si="17"/>
        <v>0.16153846153846155</v>
      </c>
    </row>
    <row r="393" spans="11:18" x14ac:dyDescent="0.25">
      <c r="K393">
        <v>39.1000000000002</v>
      </c>
      <c r="L393">
        <f t="shared" si="16"/>
        <v>14.828355348485944</v>
      </c>
      <c r="Q393">
        <v>39.1</v>
      </c>
      <c r="R393">
        <f t="shared" si="17"/>
        <v>0.16112531969309465</v>
      </c>
    </row>
    <row r="394" spans="11:18" x14ac:dyDescent="0.25">
      <c r="K394">
        <v>39.200000000000202</v>
      </c>
      <c r="L394">
        <f t="shared" si="16"/>
        <v>14.828790709012488</v>
      </c>
      <c r="Q394">
        <v>39.200000000000003</v>
      </c>
      <c r="R394">
        <f t="shared" si="17"/>
        <v>0.16071428571428573</v>
      </c>
    </row>
    <row r="395" spans="11:18" x14ac:dyDescent="0.25">
      <c r="K395">
        <v>39.300000000000203</v>
      </c>
      <c r="L395">
        <f t="shared" si="16"/>
        <v>14.829223866648611</v>
      </c>
      <c r="Q395">
        <v>39.299999999999997</v>
      </c>
      <c r="R395">
        <f t="shared" si="17"/>
        <v>0.1603053435114504</v>
      </c>
    </row>
    <row r="396" spans="11:18" x14ac:dyDescent="0.25">
      <c r="K396">
        <v>39.400000000000198</v>
      </c>
      <c r="L396">
        <f t="shared" si="16"/>
        <v>14.829654838071617</v>
      </c>
      <c r="Q396">
        <v>39.4</v>
      </c>
      <c r="R396">
        <f t="shared" si="17"/>
        <v>0.15989847715736044</v>
      </c>
    </row>
    <row r="397" spans="11:18" x14ac:dyDescent="0.25">
      <c r="K397">
        <v>39.500000000000199</v>
      </c>
      <c r="L397">
        <f t="shared" si="16"/>
        <v>14.830083639790891</v>
      </c>
      <c r="Q397">
        <v>39.5</v>
      </c>
      <c r="R397">
        <f t="shared" si="17"/>
        <v>0.15949367088607597</v>
      </c>
    </row>
    <row r="398" spans="11:18" x14ac:dyDescent="0.25">
      <c r="K398">
        <v>39.6000000000002</v>
      </c>
      <c r="L398">
        <f t="shared" si="16"/>
        <v>14.830510288150007</v>
      </c>
      <c r="Q398">
        <v>39.6</v>
      </c>
      <c r="R398">
        <f t="shared" si="17"/>
        <v>0.15909090909090912</v>
      </c>
    </row>
    <row r="399" spans="11:18" x14ac:dyDescent="0.25">
      <c r="K399">
        <v>39.700000000000202</v>
      </c>
      <c r="L399">
        <f t="shared" si="16"/>
        <v>14.830934799328814</v>
      </c>
      <c r="Q399">
        <v>39.700000000000003</v>
      </c>
      <c r="R399">
        <f t="shared" si="17"/>
        <v>0.15869017632241814</v>
      </c>
    </row>
    <row r="400" spans="11:18" x14ac:dyDescent="0.25">
      <c r="K400">
        <v>39.800000000000203</v>
      </c>
      <c r="L400">
        <f t="shared" si="16"/>
        <v>14.831357189345459</v>
      </c>
      <c r="Q400">
        <v>39.799999999999997</v>
      </c>
      <c r="R400">
        <f t="shared" si="17"/>
        <v>0.15829145728643218</v>
      </c>
    </row>
    <row r="401" spans="11:18" x14ac:dyDescent="0.25">
      <c r="K401">
        <v>39.900000000000198</v>
      </c>
      <c r="L401">
        <f t="shared" ref="L401:L464" si="18">$B$14*EXP(-$B$7/($B$12*K401))</f>
        <v>14.831777474058422</v>
      </c>
      <c r="Q401">
        <v>39.9</v>
      </c>
      <c r="R401">
        <f t="shared" ref="R401:R464" si="19">$B$17*($B$14-$B$15)/Q401</f>
        <v>0.15789473684210528</v>
      </c>
    </row>
    <row r="402" spans="11:18" x14ac:dyDescent="0.25">
      <c r="K402">
        <v>40.000000000000199</v>
      </c>
      <c r="L402">
        <f t="shared" si="18"/>
        <v>14.832195669168497</v>
      </c>
      <c r="Q402">
        <v>40</v>
      </c>
      <c r="R402">
        <f t="shared" si="19"/>
        <v>0.15750000000000003</v>
      </c>
    </row>
    <row r="403" spans="11:18" x14ac:dyDescent="0.25">
      <c r="K403">
        <v>40.1000000000002</v>
      </c>
      <c r="L403">
        <f t="shared" si="18"/>
        <v>14.832611790220735</v>
      </c>
      <c r="Q403">
        <v>40.1</v>
      </c>
      <c r="R403">
        <f t="shared" si="19"/>
        <v>0.15710723192019951</v>
      </c>
    </row>
    <row r="404" spans="11:18" x14ac:dyDescent="0.25">
      <c r="K404">
        <v>40.200000000000202</v>
      </c>
      <c r="L404">
        <f t="shared" si="18"/>
        <v>14.833025852606388</v>
      </c>
      <c r="Q404">
        <v>40.200000000000003</v>
      </c>
      <c r="R404">
        <f t="shared" si="19"/>
        <v>0.15671641791044777</v>
      </c>
    </row>
    <row r="405" spans="11:18" x14ac:dyDescent="0.25">
      <c r="K405">
        <v>40.300000000000203</v>
      </c>
      <c r="L405">
        <f t="shared" si="18"/>
        <v>14.833437871564792</v>
      </c>
      <c r="Q405">
        <v>40.299999999999997</v>
      </c>
      <c r="R405">
        <f t="shared" si="19"/>
        <v>0.15632754342431765</v>
      </c>
    </row>
    <row r="406" spans="11:18" x14ac:dyDescent="0.25">
      <c r="K406">
        <v>40.400000000000198</v>
      </c>
      <c r="L406">
        <f t="shared" si="18"/>
        <v>14.833847862185243</v>
      </c>
      <c r="Q406">
        <v>40.4</v>
      </c>
      <c r="R406">
        <f t="shared" si="19"/>
        <v>0.15594059405940597</v>
      </c>
    </row>
    <row r="407" spans="11:18" x14ac:dyDescent="0.25">
      <c r="K407">
        <v>40.500000000000199</v>
      </c>
      <c r="L407">
        <f t="shared" si="18"/>
        <v>14.834255839408836</v>
      </c>
      <c r="Q407">
        <v>40.5</v>
      </c>
      <c r="R407">
        <f t="shared" si="19"/>
        <v>0.15555555555555559</v>
      </c>
    </row>
    <row r="408" spans="11:18" x14ac:dyDescent="0.25">
      <c r="K408">
        <v>40.6000000000002</v>
      </c>
      <c r="L408">
        <f t="shared" si="18"/>
        <v>14.834661818030288</v>
      </c>
      <c r="Q408">
        <v>40.6</v>
      </c>
      <c r="R408">
        <f t="shared" si="19"/>
        <v>0.15517241379310345</v>
      </c>
    </row>
    <row r="409" spans="11:18" x14ac:dyDescent="0.25">
      <c r="K409">
        <v>40.700000000000202</v>
      </c>
      <c r="L409">
        <f t="shared" si="18"/>
        <v>14.835065812699712</v>
      </c>
      <c r="Q409">
        <v>40.700000000000003</v>
      </c>
      <c r="R409">
        <f t="shared" si="19"/>
        <v>0.15479115479115479</v>
      </c>
    </row>
    <row r="410" spans="11:18" x14ac:dyDescent="0.25">
      <c r="K410">
        <v>40.800000000000203</v>
      </c>
      <c r="L410">
        <f t="shared" si="18"/>
        <v>14.835467837924392</v>
      </c>
      <c r="Q410">
        <v>40.799999999999997</v>
      </c>
      <c r="R410">
        <f t="shared" si="19"/>
        <v>0.15441176470588239</v>
      </c>
    </row>
    <row r="411" spans="11:18" x14ac:dyDescent="0.25">
      <c r="K411">
        <v>40.900000000000198</v>
      </c>
      <c r="L411">
        <f t="shared" si="18"/>
        <v>14.83586790807052</v>
      </c>
      <c r="Q411">
        <v>40.9</v>
      </c>
      <c r="R411">
        <f t="shared" si="19"/>
        <v>0.15403422982885087</v>
      </c>
    </row>
    <row r="412" spans="11:18" x14ac:dyDescent="0.25">
      <c r="K412">
        <v>41.000000000000199</v>
      </c>
      <c r="L412">
        <f t="shared" si="18"/>
        <v>14.83626603736489</v>
      </c>
      <c r="Q412">
        <v>41</v>
      </c>
      <c r="R412">
        <f t="shared" si="19"/>
        <v>0.15365853658536588</v>
      </c>
    </row>
    <row r="413" spans="11:18" x14ac:dyDescent="0.25">
      <c r="K413">
        <v>41.1000000000002</v>
      </c>
      <c r="L413">
        <f t="shared" si="18"/>
        <v>14.83666223989661</v>
      </c>
      <c r="Q413">
        <v>41.1</v>
      </c>
      <c r="R413">
        <f t="shared" si="19"/>
        <v>0.15328467153284672</v>
      </c>
    </row>
    <row r="414" spans="11:18" x14ac:dyDescent="0.25">
      <c r="K414">
        <v>41.200000000000202</v>
      </c>
      <c r="L414">
        <f t="shared" si="18"/>
        <v>14.837056529618739</v>
      </c>
      <c r="Q414">
        <v>41.2</v>
      </c>
      <c r="R414">
        <f t="shared" si="19"/>
        <v>0.15291262135922332</v>
      </c>
    </row>
    <row r="415" spans="11:18" x14ac:dyDescent="0.25">
      <c r="K415">
        <v>41.300000000000203</v>
      </c>
      <c r="L415">
        <f t="shared" si="18"/>
        <v>14.837448920349942</v>
      </c>
      <c r="Q415">
        <v>41.3</v>
      </c>
      <c r="R415">
        <f t="shared" si="19"/>
        <v>0.15254237288135597</v>
      </c>
    </row>
    <row r="416" spans="11:18" x14ac:dyDescent="0.25">
      <c r="K416">
        <v>41.400000000000198</v>
      </c>
      <c r="L416">
        <f t="shared" si="18"/>
        <v>14.837839425776098</v>
      </c>
      <c r="Q416">
        <v>41.4</v>
      </c>
      <c r="R416">
        <f t="shared" si="19"/>
        <v>0.15217391304347827</v>
      </c>
    </row>
    <row r="417" spans="11:18" x14ac:dyDescent="0.25">
      <c r="K417">
        <v>41.500000000000199</v>
      </c>
      <c r="L417">
        <f t="shared" si="18"/>
        <v>14.83822805945189</v>
      </c>
      <c r="Q417">
        <v>41.5</v>
      </c>
      <c r="R417">
        <f t="shared" si="19"/>
        <v>0.15180722891566267</v>
      </c>
    </row>
    <row r="418" spans="11:18" x14ac:dyDescent="0.25">
      <c r="K418">
        <v>41.6000000000002</v>
      </c>
      <c r="L418">
        <f t="shared" si="18"/>
        <v>14.838614834802378</v>
      </c>
      <c r="Q418">
        <v>41.6</v>
      </c>
      <c r="R418">
        <f t="shared" si="19"/>
        <v>0.15144230769230771</v>
      </c>
    </row>
    <row r="419" spans="11:18" x14ac:dyDescent="0.25">
      <c r="K419">
        <v>41.700000000000202</v>
      </c>
      <c r="L419">
        <f t="shared" si="18"/>
        <v>14.838999765124541</v>
      </c>
      <c r="Q419">
        <v>41.7</v>
      </c>
      <c r="R419">
        <f t="shared" si="19"/>
        <v>0.15107913669064749</v>
      </c>
    </row>
    <row r="420" spans="11:18" x14ac:dyDescent="0.25">
      <c r="K420">
        <v>41.800000000000203</v>
      </c>
      <c r="L420">
        <f t="shared" si="18"/>
        <v>14.839382863588797</v>
      </c>
      <c r="Q420">
        <v>41.8</v>
      </c>
      <c r="R420">
        <f t="shared" si="19"/>
        <v>0.15071770334928233</v>
      </c>
    </row>
    <row r="421" spans="11:18" x14ac:dyDescent="0.25">
      <c r="K421">
        <v>41.900000000000198</v>
      </c>
      <c r="L421">
        <f t="shared" si="18"/>
        <v>14.839764143240519</v>
      </c>
      <c r="Q421">
        <v>41.9</v>
      </c>
      <c r="R421">
        <f t="shared" si="19"/>
        <v>0.15035799522673032</v>
      </c>
    </row>
    <row r="422" spans="11:18" x14ac:dyDescent="0.25">
      <c r="K422">
        <v>42.000000000000199</v>
      </c>
      <c r="L422">
        <f t="shared" si="18"/>
        <v>14.840143617001495</v>
      </c>
      <c r="Q422">
        <v>42</v>
      </c>
      <c r="R422">
        <f t="shared" si="19"/>
        <v>0.15000000000000002</v>
      </c>
    </row>
    <row r="423" spans="11:18" x14ac:dyDescent="0.25">
      <c r="K423">
        <v>42.1000000000002</v>
      </c>
      <c r="L423">
        <f t="shared" si="18"/>
        <v>14.84052129767141</v>
      </c>
      <c r="Q423">
        <v>42.1</v>
      </c>
      <c r="R423">
        <f t="shared" si="19"/>
        <v>0.1496437054631829</v>
      </c>
    </row>
    <row r="424" spans="11:18" x14ac:dyDescent="0.25">
      <c r="K424">
        <v>42.200000000000202</v>
      </c>
      <c r="L424">
        <f t="shared" si="18"/>
        <v>14.840897197929269</v>
      </c>
      <c r="Q424">
        <v>42.2</v>
      </c>
      <c r="R424">
        <f t="shared" si="19"/>
        <v>0.14928909952606637</v>
      </c>
    </row>
    <row r="425" spans="11:18" x14ac:dyDescent="0.25">
      <c r="K425">
        <v>42.300000000000203</v>
      </c>
      <c r="L425">
        <f t="shared" si="18"/>
        <v>14.84127133033482</v>
      </c>
      <c r="Q425">
        <v>42.3</v>
      </c>
      <c r="R425">
        <f t="shared" si="19"/>
        <v>0.14893617021276598</v>
      </c>
    </row>
    <row r="426" spans="11:18" x14ac:dyDescent="0.25">
      <c r="K426">
        <v>42.400000000000198</v>
      </c>
      <c r="L426">
        <f t="shared" si="18"/>
        <v>14.841643707329954</v>
      </c>
      <c r="Q426">
        <v>42.4</v>
      </c>
      <c r="R426">
        <f t="shared" si="19"/>
        <v>0.14858490566037738</v>
      </c>
    </row>
    <row r="427" spans="11:18" x14ac:dyDescent="0.25">
      <c r="K427">
        <v>42.500000000000199</v>
      </c>
      <c r="L427">
        <f t="shared" si="18"/>
        <v>14.842014341240084</v>
      </c>
      <c r="Q427">
        <v>42.5</v>
      </c>
      <c r="R427">
        <f t="shared" si="19"/>
        <v>0.14823529411764708</v>
      </c>
    </row>
    <row r="428" spans="11:18" x14ac:dyDescent="0.25">
      <c r="K428">
        <v>42.6000000000002</v>
      </c>
      <c r="L428">
        <f t="shared" si="18"/>
        <v>14.842383244275512</v>
      </c>
      <c r="Q428">
        <v>42.6</v>
      </c>
      <c r="R428">
        <f t="shared" si="19"/>
        <v>0.147887323943662</v>
      </c>
    </row>
    <row r="429" spans="11:18" x14ac:dyDescent="0.25">
      <c r="K429">
        <v>42.700000000000202</v>
      </c>
      <c r="L429">
        <f t="shared" si="18"/>
        <v>14.842750428532751</v>
      </c>
      <c r="Q429">
        <v>42.7</v>
      </c>
      <c r="R429">
        <f t="shared" si="19"/>
        <v>0.14754098360655737</v>
      </c>
    </row>
    <row r="430" spans="11:18" x14ac:dyDescent="0.25">
      <c r="K430">
        <v>42.800000000000203</v>
      </c>
      <c r="L430">
        <f t="shared" si="18"/>
        <v>14.843115905995866</v>
      </c>
      <c r="Q430">
        <v>42.8</v>
      </c>
      <c r="R430">
        <f t="shared" si="19"/>
        <v>0.14719626168224301</v>
      </c>
    </row>
    <row r="431" spans="11:18" x14ac:dyDescent="0.25">
      <c r="K431">
        <v>42.900000000000198</v>
      </c>
      <c r="L431">
        <f t="shared" si="18"/>
        <v>14.843479688537773</v>
      </c>
      <c r="Q431">
        <v>42.9</v>
      </c>
      <c r="R431">
        <f t="shared" si="19"/>
        <v>0.14685314685314688</v>
      </c>
    </row>
    <row r="432" spans="11:18" x14ac:dyDescent="0.25">
      <c r="K432">
        <v>43.000000000000199</v>
      </c>
      <c r="L432">
        <f t="shared" si="18"/>
        <v>14.843841787921514</v>
      </c>
      <c r="Q432">
        <v>43</v>
      </c>
      <c r="R432">
        <f t="shared" si="19"/>
        <v>0.14651162790697675</v>
      </c>
    </row>
    <row r="433" spans="11:18" x14ac:dyDescent="0.25">
      <c r="K433">
        <v>43.1000000000002</v>
      </c>
      <c r="L433">
        <f t="shared" si="18"/>
        <v>14.844202215801539</v>
      </c>
      <c r="Q433">
        <v>43.1</v>
      </c>
      <c r="R433">
        <f t="shared" si="19"/>
        <v>0.14617169373549885</v>
      </c>
    </row>
    <row r="434" spans="11:18" x14ac:dyDescent="0.25">
      <c r="K434">
        <v>43.200000000000202</v>
      </c>
      <c r="L434">
        <f t="shared" si="18"/>
        <v>14.84456098372495</v>
      </c>
      <c r="Q434">
        <v>43.2</v>
      </c>
      <c r="R434">
        <f t="shared" si="19"/>
        <v>0.14583333333333334</v>
      </c>
    </row>
    <row r="435" spans="11:18" x14ac:dyDescent="0.25">
      <c r="K435">
        <v>43.300000000000203</v>
      </c>
      <c r="L435">
        <f t="shared" si="18"/>
        <v>14.844918103132732</v>
      </c>
      <c r="Q435">
        <v>43.3</v>
      </c>
      <c r="R435">
        <f t="shared" si="19"/>
        <v>0.14549653579676677</v>
      </c>
    </row>
    <row r="436" spans="11:18" x14ac:dyDescent="0.25">
      <c r="K436">
        <v>43.400000000000198</v>
      </c>
      <c r="L436">
        <f t="shared" si="18"/>
        <v>14.845273585360976</v>
      </c>
      <c r="Q436">
        <v>43.4</v>
      </c>
      <c r="R436">
        <f t="shared" si="19"/>
        <v>0.14516129032258066</v>
      </c>
    </row>
    <row r="437" spans="11:18" x14ac:dyDescent="0.25">
      <c r="K437">
        <v>43.500000000000199</v>
      </c>
      <c r="L437">
        <f t="shared" si="18"/>
        <v>14.845627441642069</v>
      </c>
      <c r="Q437">
        <v>43.5</v>
      </c>
      <c r="R437">
        <f t="shared" si="19"/>
        <v>0.14482758620689656</v>
      </c>
    </row>
    <row r="438" spans="11:18" x14ac:dyDescent="0.25">
      <c r="K438">
        <v>43.6000000000002</v>
      </c>
      <c r="L438">
        <f t="shared" si="18"/>
        <v>14.845979683105886</v>
      </c>
      <c r="Q438">
        <v>43.6</v>
      </c>
      <c r="R438">
        <f t="shared" si="19"/>
        <v>0.14449541284403672</v>
      </c>
    </row>
    <row r="439" spans="11:18" x14ac:dyDescent="0.25">
      <c r="K439">
        <v>43.700000000000202</v>
      </c>
      <c r="L439">
        <f t="shared" si="18"/>
        <v>14.846330320780952</v>
      </c>
      <c r="Q439">
        <v>43.7</v>
      </c>
      <c r="R439">
        <f t="shared" si="19"/>
        <v>0.14416475972540047</v>
      </c>
    </row>
    <row r="440" spans="11:18" x14ac:dyDescent="0.25">
      <c r="K440">
        <v>43.800000000000203</v>
      </c>
      <c r="L440">
        <f t="shared" si="18"/>
        <v>14.846679365595593</v>
      </c>
      <c r="Q440">
        <v>43.8</v>
      </c>
      <c r="R440">
        <f t="shared" si="19"/>
        <v>0.14383561643835618</v>
      </c>
    </row>
    <row r="441" spans="11:18" x14ac:dyDescent="0.25">
      <c r="K441">
        <v>43.900000000000198</v>
      </c>
      <c r="L441">
        <f t="shared" si="18"/>
        <v>14.847026828379075</v>
      </c>
      <c r="Q441">
        <v>43.9</v>
      </c>
      <c r="R441">
        <f t="shared" si="19"/>
        <v>0.14350797266514809</v>
      </c>
    </row>
    <row r="442" spans="11:18" x14ac:dyDescent="0.25">
      <c r="K442">
        <v>44.000000000000199</v>
      </c>
      <c r="L442">
        <f t="shared" si="18"/>
        <v>14.847372719862719</v>
      </c>
      <c r="Q442">
        <v>44</v>
      </c>
      <c r="R442">
        <f t="shared" si="19"/>
        <v>0.14318181818181819</v>
      </c>
    </row>
    <row r="443" spans="11:18" x14ac:dyDescent="0.25">
      <c r="K443">
        <v>44.1000000000002</v>
      </c>
      <c r="L443">
        <f t="shared" si="18"/>
        <v>14.847717050681007</v>
      </c>
      <c r="Q443">
        <v>44.1</v>
      </c>
      <c r="R443">
        <f t="shared" si="19"/>
        <v>0.14285714285714288</v>
      </c>
    </row>
    <row r="444" spans="11:18" x14ac:dyDescent="0.25">
      <c r="K444">
        <v>44.200000000000202</v>
      </c>
      <c r="L444">
        <f t="shared" si="18"/>
        <v>14.848059831372677</v>
      </c>
      <c r="Q444">
        <v>44.2</v>
      </c>
      <c r="R444">
        <f t="shared" si="19"/>
        <v>0.1425339366515837</v>
      </c>
    </row>
    <row r="445" spans="11:18" x14ac:dyDescent="0.25">
      <c r="K445">
        <v>44.300000000000203</v>
      </c>
      <c r="L445">
        <f t="shared" si="18"/>
        <v>14.84840107238179</v>
      </c>
      <c r="Q445">
        <v>44.3</v>
      </c>
      <c r="R445">
        <f t="shared" si="19"/>
        <v>0.14221218961625284</v>
      </c>
    </row>
    <row r="446" spans="11:18" x14ac:dyDescent="0.25">
      <c r="K446">
        <v>44.400000000000198</v>
      </c>
      <c r="L446">
        <f t="shared" si="18"/>
        <v>14.848740784058798</v>
      </c>
      <c r="Q446">
        <v>44.4</v>
      </c>
      <c r="R446">
        <f t="shared" si="19"/>
        <v>0.14189189189189191</v>
      </c>
    </row>
    <row r="447" spans="11:18" x14ac:dyDescent="0.25">
      <c r="K447">
        <v>44.500000000000199</v>
      </c>
      <c r="L447">
        <f t="shared" si="18"/>
        <v>14.849078976661586</v>
      </c>
      <c r="Q447">
        <v>44.5</v>
      </c>
      <c r="R447">
        <f t="shared" si="19"/>
        <v>0.1415730337078652</v>
      </c>
    </row>
    <row r="448" spans="11:18" x14ac:dyDescent="0.25">
      <c r="K448">
        <v>44.6000000000002</v>
      </c>
      <c r="L448">
        <f t="shared" si="18"/>
        <v>14.849415660356504</v>
      </c>
      <c r="Q448">
        <v>44.6</v>
      </c>
      <c r="R448">
        <f t="shared" si="19"/>
        <v>0.14125560538116594</v>
      </c>
    </row>
    <row r="449" spans="11:18" x14ac:dyDescent="0.25">
      <c r="K449">
        <v>44.700000000000202</v>
      </c>
      <c r="L449">
        <f t="shared" si="18"/>
        <v>14.849750845219392</v>
      </c>
      <c r="Q449">
        <v>44.7</v>
      </c>
      <c r="R449">
        <f t="shared" si="19"/>
        <v>0.14093959731543626</v>
      </c>
    </row>
    <row r="450" spans="11:18" x14ac:dyDescent="0.25">
      <c r="K450">
        <v>44.800000000000203</v>
      </c>
      <c r="L450">
        <f t="shared" si="18"/>
        <v>14.850084541236571</v>
      </c>
      <c r="Q450">
        <v>44.8</v>
      </c>
      <c r="R450">
        <f t="shared" si="19"/>
        <v>0.14062500000000003</v>
      </c>
    </row>
    <row r="451" spans="11:18" x14ac:dyDescent="0.25">
      <c r="K451">
        <v>44.900000000000198</v>
      </c>
      <c r="L451">
        <f t="shared" si="18"/>
        <v>14.850416758305858</v>
      </c>
      <c r="Q451">
        <v>44.9</v>
      </c>
      <c r="R451">
        <f t="shared" si="19"/>
        <v>0.14031180400890872</v>
      </c>
    </row>
    <row r="452" spans="11:18" x14ac:dyDescent="0.25">
      <c r="K452">
        <v>45.000000000000199</v>
      </c>
      <c r="L452">
        <f t="shared" si="18"/>
        <v>14.850747506237521</v>
      </c>
      <c r="Q452">
        <v>45</v>
      </c>
      <c r="R452">
        <f t="shared" si="19"/>
        <v>0.14000000000000001</v>
      </c>
    </row>
    <row r="453" spans="11:18" x14ac:dyDescent="0.25">
      <c r="K453">
        <v>45.1000000000002</v>
      </c>
      <c r="L453">
        <f t="shared" si="18"/>
        <v>14.851076794755258</v>
      </c>
      <c r="Q453">
        <v>45.1</v>
      </c>
      <c r="R453">
        <f t="shared" si="19"/>
        <v>0.13968957871396898</v>
      </c>
    </row>
    <row r="454" spans="11:18" x14ac:dyDescent="0.25">
      <c r="K454">
        <v>45.200000000000202</v>
      </c>
      <c r="L454">
        <f t="shared" si="18"/>
        <v>14.851404633497143</v>
      </c>
      <c r="Q454">
        <v>45.2</v>
      </c>
      <c r="R454">
        <f t="shared" si="19"/>
        <v>0.13938053097345132</v>
      </c>
    </row>
    <row r="455" spans="11:18" x14ac:dyDescent="0.25">
      <c r="K455">
        <v>45.300000000000203</v>
      </c>
      <c r="L455">
        <f t="shared" si="18"/>
        <v>14.851731032016573</v>
      </c>
      <c r="Q455">
        <v>45.3</v>
      </c>
      <c r="R455">
        <f t="shared" si="19"/>
        <v>0.13907284768211922</v>
      </c>
    </row>
    <row r="456" spans="11:18" x14ac:dyDescent="0.25">
      <c r="K456">
        <v>45.400000000000198</v>
      </c>
      <c r="L456">
        <f t="shared" si="18"/>
        <v>14.852055999783195</v>
      </c>
      <c r="Q456">
        <v>45.4</v>
      </c>
      <c r="R456">
        <f t="shared" si="19"/>
        <v>0.13876651982378857</v>
      </c>
    </row>
    <row r="457" spans="11:18" x14ac:dyDescent="0.25">
      <c r="K457">
        <v>45.500000000000199</v>
      </c>
      <c r="L457">
        <f t="shared" si="18"/>
        <v>14.852379546183816</v>
      </c>
      <c r="Q457">
        <v>45.5</v>
      </c>
      <c r="R457">
        <f t="shared" si="19"/>
        <v>0.13846153846153847</v>
      </c>
    </row>
    <row r="458" spans="11:18" x14ac:dyDescent="0.25">
      <c r="K458">
        <v>45.6000000000002</v>
      </c>
      <c r="L458">
        <f t="shared" si="18"/>
        <v>14.852701680523305</v>
      </c>
      <c r="Q458">
        <v>45.6</v>
      </c>
      <c r="R458">
        <f t="shared" si="19"/>
        <v>0.13815789473684212</v>
      </c>
    </row>
    <row r="459" spans="11:18" x14ac:dyDescent="0.25">
      <c r="K459">
        <v>45.700000000000202</v>
      </c>
      <c r="L459">
        <f t="shared" si="18"/>
        <v>14.853022412025499</v>
      </c>
      <c r="Q459">
        <v>45.7</v>
      </c>
      <c r="R459">
        <f t="shared" si="19"/>
        <v>0.13785557986870897</v>
      </c>
    </row>
    <row r="460" spans="11:18" x14ac:dyDescent="0.25">
      <c r="K460">
        <v>45.800000000000203</v>
      </c>
      <c r="L460">
        <f t="shared" si="18"/>
        <v>14.853341749834076</v>
      </c>
      <c r="Q460">
        <v>45.8</v>
      </c>
      <c r="R460">
        <f t="shared" si="19"/>
        <v>0.13755458515283844</v>
      </c>
    </row>
    <row r="461" spans="11:18" x14ac:dyDescent="0.25">
      <c r="K461">
        <v>45.900000000000198</v>
      </c>
      <c r="L461">
        <f t="shared" si="18"/>
        <v>14.853659703013411</v>
      </c>
      <c r="Q461">
        <v>45.9</v>
      </c>
      <c r="R461">
        <f t="shared" si="19"/>
        <v>0.13725490196078433</v>
      </c>
    </row>
    <row r="462" spans="11:18" x14ac:dyDescent="0.25">
      <c r="K462">
        <v>46.000000000000199</v>
      </c>
      <c r="L462">
        <f t="shared" si="18"/>
        <v>14.853976280549455</v>
      </c>
      <c r="Q462">
        <v>46</v>
      </c>
      <c r="R462">
        <f t="shared" si="19"/>
        <v>0.13695652173913045</v>
      </c>
    </row>
    <row r="463" spans="11:18" x14ac:dyDescent="0.25">
      <c r="K463">
        <v>46.1000000000002</v>
      </c>
      <c r="L463">
        <f t="shared" si="18"/>
        <v>14.854291491350571</v>
      </c>
      <c r="Q463">
        <v>46.1</v>
      </c>
      <c r="R463">
        <f t="shared" si="19"/>
        <v>0.1366594360086768</v>
      </c>
    </row>
    <row r="464" spans="11:18" x14ac:dyDescent="0.25">
      <c r="K464">
        <v>46.200000000000202</v>
      </c>
      <c r="L464">
        <f t="shared" si="18"/>
        <v>14.854605344248363</v>
      </c>
      <c r="Q464">
        <v>46.2</v>
      </c>
      <c r="R464">
        <f t="shared" si="19"/>
        <v>0.13636363636363638</v>
      </c>
    </row>
    <row r="465" spans="11:18" x14ac:dyDescent="0.25">
      <c r="K465">
        <v>46.300000000000203</v>
      </c>
      <c r="L465">
        <f t="shared" ref="L465:L528" si="20">$B$14*EXP(-$B$7/($B$12*K465))</f>
        <v>14.854917847998516</v>
      </c>
      <c r="Q465">
        <v>46.3</v>
      </c>
      <c r="R465">
        <f t="shared" ref="R465:R501" si="21">$B$17*($B$14-$B$15)/Q465</f>
        <v>0.13606911447084236</v>
      </c>
    </row>
    <row r="466" spans="11:18" x14ac:dyDescent="0.25">
      <c r="K466">
        <v>46.400000000000198</v>
      </c>
      <c r="L466">
        <f t="shared" si="20"/>
        <v>14.855229011281596</v>
      </c>
      <c r="Q466">
        <v>46.4</v>
      </c>
      <c r="R466">
        <f t="shared" si="21"/>
        <v>0.13577586206896552</v>
      </c>
    </row>
    <row r="467" spans="11:18" x14ac:dyDescent="0.25">
      <c r="K467">
        <v>46.500000000000199</v>
      </c>
      <c r="L467">
        <f t="shared" si="20"/>
        <v>14.855538842703867</v>
      </c>
      <c r="Q467">
        <v>46.5</v>
      </c>
      <c r="R467">
        <f t="shared" si="21"/>
        <v>0.13548387096774195</v>
      </c>
    </row>
    <row r="468" spans="11:18" x14ac:dyDescent="0.25">
      <c r="K468">
        <v>46.6000000000002</v>
      </c>
      <c r="L468">
        <f t="shared" si="20"/>
        <v>14.85584735079807</v>
      </c>
      <c r="Q468">
        <v>46.6</v>
      </c>
      <c r="R468">
        <f t="shared" si="21"/>
        <v>0.13519313304721031</v>
      </c>
    </row>
    <row r="469" spans="11:18" x14ac:dyDescent="0.25">
      <c r="K469">
        <v>46.700000000000202</v>
      </c>
      <c r="L469">
        <f t="shared" si="20"/>
        <v>14.85615454402422</v>
      </c>
      <c r="Q469">
        <v>46.7</v>
      </c>
      <c r="R469">
        <f t="shared" si="21"/>
        <v>0.13490364025695933</v>
      </c>
    </row>
    <row r="470" spans="11:18" x14ac:dyDescent="0.25">
      <c r="K470">
        <v>46.800000000000203</v>
      </c>
      <c r="L470">
        <f t="shared" si="20"/>
        <v>14.856460430770365</v>
      </c>
      <c r="Q470">
        <v>46.8</v>
      </c>
      <c r="R470">
        <f t="shared" si="21"/>
        <v>0.13461538461538464</v>
      </c>
    </row>
    <row r="471" spans="11:18" x14ac:dyDescent="0.25">
      <c r="K471">
        <v>46.900000000000198</v>
      </c>
      <c r="L471">
        <f t="shared" si="20"/>
        <v>14.85676501935337</v>
      </c>
      <c r="Q471">
        <v>46.9</v>
      </c>
      <c r="R471">
        <f t="shared" si="21"/>
        <v>0.13432835820895525</v>
      </c>
    </row>
    <row r="472" spans="11:18" x14ac:dyDescent="0.25">
      <c r="K472">
        <v>47.000000000000199</v>
      </c>
      <c r="L472">
        <f t="shared" si="20"/>
        <v>14.857068318019644</v>
      </c>
      <c r="Q472">
        <v>47</v>
      </c>
      <c r="R472">
        <f t="shared" si="21"/>
        <v>0.13404255319148939</v>
      </c>
    </row>
    <row r="473" spans="11:18" x14ac:dyDescent="0.25">
      <c r="K473">
        <v>47.1000000000002</v>
      </c>
      <c r="L473">
        <f t="shared" si="20"/>
        <v>14.857370334945907</v>
      </c>
      <c r="Q473">
        <v>47.1</v>
      </c>
      <c r="R473">
        <f t="shared" si="21"/>
        <v>0.13375796178343949</v>
      </c>
    </row>
    <row r="474" spans="11:18" x14ac:dyDescent="0.25">
      <c r="K474">
        <v>47.200000000000202</v>
      </c>
      <c r="L474">
        <f t="shared" si="20"/>
        <v>14.857671078239914</v>
      </c>
      <c r="Q474">
        <v>47.2</v>
      </c>
      <c r="R474">
        <f t="shared" si="21"/>
        <v>0.13347457627118645</v>
      </c>
    </row>
    <row r="475" spans="11:18" x14ac:dyDescent="0.25">
      <c r="K475">
        <v>47.300000000000203</v>
      </c>
      <c r="L475">
        <f t="shared" si="20"/>
        <v>14.857970555941183</v>
      </c>
      <c r="Q475">
        <v>47.3</v>
      </c>
      <c r="R475">
        <f t="shared" si="21"/>
        <v>0.1331923890063425</v>
      </c>
    </row>
    <row r="476" spans="11:18" x14ac:dyDescent="0.25">
      <c r="K476">
        <v>47.400000000000198</v>
      </c>
      <c r="L476">
        <f t="shared" si="20"/>
        <v>14.858268776021712</v>
      </c>
      <c r="Q476">
        <v>47.4</v>
      </c>
      <c r="R476">
        <f t="shared" si="21"/>
        <v>0.13291139240506331</v>
      </c>
    </row>
    <row r="477" spans="11:18" x14ac:dyDescent="0.25">
      <c r="K477">
        <v>47.500000000000199</v>
      </c>
      <c r="L477">
        <f t="shared" si="20"/>
        <v>14.858565746386683</v>
      </c>
      <c r="Q477">
        <v>47.5</v>
      </c>
      <c r="R477">
        <f t="shared" si="21"/>
        <v>0.13263157894736843</v>
      </c>
    </row>
    <row r="478" spans="11:18" x14ac:dyDescent="0.25">
      <c r="K478">
        <v>47.6000000000002</v>
      </c>
      <c r="L478">
        <f t="shared" si="20"/>
        <v>14.858861474875164</v>
      </c>
      <c r="Q478">
        <v>47.6</v>
      </c>
      <c r="R478">
        <f t="shared" si="21"/>
        <v>0.13235294117647059</v>
      </c>
    </row>
    <row r="479" spans="11:18" x14ac:dyDescent="0.25">
      <c r="K479">
        <v>47.700000000000202</v>
      </c>
      <c r="L479">
        <f t="shared" si="20"/>
        <v>14.859155969260799</v>
      </c>
      <c r="Q479">
        <v>47.7</v>
      </c>
      <c r="R479">
        <f t="shared" si="21"/>
        <v>0.13207547169811321</v>
      </c>
    </row>
    <row r="480" spans="11:18" x14ac:dyDescent="0.25">
      <c r="K480">
        <v>47.800000000000203</v>
      </c>
      <c r="L480">
        <f t="shared" si="20"/>
        <v>14.859449237252486</v>
      </c>
      <c r="Q480">
        <v>47.8</v>
      </c>
      <c r="R480">
        <f t="shared" si="21"/>
        <v>0.13179916317991633</v>
      </c>
    </row>
    <row r="481" spans="11:18" x14ac:dyDescent="0.25">
      <c r="K481">
        <v>47.900000000000198</v>
      </c>
      <c r="L481">
        <f t="shared" si="20"/>
        <v>14.859741286495051</v>
      </c>
      <c r="Q481">
        <v>47.9</v>
      </c>
      <c r="R481">
        <f t="shared" si="21"/>
        <v>0.13152400835073072</v>
      </c>
    </row>
    <row r="482" spans="11:18" x14ac:dyDescent="0.25">
      <c r="K482">
        <v>48.000000000000199</v>
      </c>
      <c r="L482">
        <f t="shared" si="20"/>
        <v>14.860032124569914</v>
      </c>
      <c r="Q482">
        <v>48</v>
      </c>
      <c r="R482">
        <f t="shared" si="21"/>
        <v>0.13125000000000001</v>
      </c>
    </row>
    <row r="483" spans="11:18" x14ac:dyDescent="0.25">
      <c r="K483">
        <v>48.1000000000002</v>
      </c>
      <c r="L483">
        <f t="shared" si="20"/>
        <v>14.860321758995745</v>
      </c>
      <c r="Q483">
        <v>48.1</v>
      </c>
      <c r="R483">
        <f t="shared" si="21"/>
        <v>0.13097713097713098</v>
      </c>
    </row>
    <row r="484" spans="11:18" x14ac:dyDescent="0.25">
      <c r="K484">
        <v>48.200000000000202</v>
      </c>
      <c r="L484">
        <f t="shared" si="20"/>
        <v>14.860610197229109</v>
      </c>
      <c r="Q484">
        <v>48.2</v>
      </c>
      <c r="R484">
        <f t="shared" si="21"/>
        <v>0.13070539419087138</v>
      </c>
    </row>
    <row r="485" spans="11:18" x14ac:dyDescent="0.25">
      <c r="K485">
        <v>48.300000000000203</v>
      </c>
      <c r="L485">
        <f t="shared" si="20"/>
        <v>14.860897446665106</v>
      </c>
      <c r="Q485">
        <v>48.3</v>
      </c>
      <c r="R485">
        <f t="shared" si="21"/>
        <v>0.13043478260869568</v>
      </c>
    </row>
    <row r="486" spans="11:18" x14ac:dyDescent="0.25">
      <c r="K486">
        <v>48.400000000000198</v>
      </c>
      <c r="L486">
        <f t="shared" si="20"/>
        <v>14.861183514638006</v>
      </c>
      <c r="Q486">
        <v>48.4</v>
      </c>
      <c r="R486">
        <f t="shared" si="21"/>
        <v>0.13016528925619836</v>
      </c>
    </row>
    <row r="487" spans="11:18" x14ac:dyDescent="0.25">
      <c r="K487">
        <v>48.500000000000199</v>
      </c>
      <c r="L487">
        <f t="shared" si="20"/>
        <v>14.861468408421873</v>
      </c>
      <c r="Q487">
        <v>48.5</v>
      </c>
      <c r="R487">
        <f t="shared" si="21"/>
        <v>0.12989690721649486</v>
      </c>
    </row>
    <row r="488" spans="11:18" x14ac:dyDescent="0.25">
      <c r="K488">
        <v>48.6000000000002</v>
      </c>
      <c r="L488">
        <f t="shared" si="20"/>
        <v>14.861752135231177</v>
      </c>
      <c r="Q488">
        <v>48.6</v>
      </c>
      <c r="R488">
        <f t="shared" si="21"/>
        <v>0.12962962962962965</v>
      </c>
    </row>
    <row r="489" spans="11:18" x14ac:dyDescent="0.25">
      <c r="K489">
        <v>48.700000000000202</v>
      </c>
      <c r="L489">
        <f t="shared" si="20"/>
        <v>14.862034702221409</v>
      </c>
      <c r="Q489">
        <v>48.7</v>
      </c>
      <c r="R489">
        <f t="shared" si="21"/>
        <v>0.12936344969199179</v>
      </c>
    </row>
    <row r="490" spans="11:18" x14ac:dyDescent="0.25">
      <c r="K490">
        <v>48.800000000000203</v>
      </c>
      <c r="L490">
        <f t="shared" si="20"/>
        <v>14.862316116489682</v>
      </c>
      <c r="Q490">
        <v>48.8</v>
      </c>
      <c r="R490">
        <f t="shared" si="21"/>
        <v>0.12909836065573774</v>
      </c>
    </row>
    <row r="491" spans="11:18" x14ac:dyDescent="0.25">
      <c r="K491">
        <v>48.900000000000198</v>
      </c>
      <c r="L491">
        <f t="shared" si="20"/>
        <v>14.862596385075314</v>
      </c>
      <c r="Q491">
        <v>48.9</v>
      </c>
      <c r="R491">
        <f t="shared" si="21"/>
        <v>0.12883435582822086</v>
      </c>
    </row>
    <row r="492" spans="11:18" x14ac:dyDescent="0.25">
      <c r="K492">
        <v>49.000000000000199</v>
      </c>
      <c r="L492">
        <f t="shared" si="20"/>
        <v>14.862875514960431</v>
      </c>
      <c r="Q492">
        <v>49</v>
      </c>
      <c r="R492">
        <f t="shared" si="21"/>
        <v>0.12857142857142859</v>
      </c>
    </row>
    <row r="493" spans="11:18" x14ac:dyDescent="0.25">
      <c r="K493">
        <v>49.1000000000002</v>
      </c>
      <c r="L493">
        <f t="shared" si="20"/>
        <v>14.863153513070541</v>
      </c>
      <c r="Q493">
        <v>49.1</v>
      </c>
      <c r="R493">
        <f t="shared" si="21"/>
        <v>0.12830957230142567</v>
      </c>
    </row>
    <row r="494" spans="11:18" x14ac:dyDescent="0.25">
      <c r="K494">
        <v>49.200000000000202</v>
      </c>
      <c r="L494">
        <f t="shared" si="20"/>
        <v>14.863430386275098</v>
      </c>
      <c r="Q494">
        <v>49.2</v>
      </c>
      <c r="R494">
        <f t="shared" si="21"/>
        <v>0.12804878048780488</v>
      </c>
    </row>
    <row r="495" spans="11:18" x14ac:dyDescent="0.25">
      <c r="K495">
        <v>49.300000000000203</v>
      </c>
      <c r="L495">
        <f t="shared" si="20"/>
        <v>14.863706141388084</v>
      </c>
      <c r="Q495">
        <v>49.3</v>
      </c>
      <c r="R495">
        <f t="shared" si="21"/>
        <v>0.12778904665314403</v>
      </c>
    </row>
    <row r="496" spans="11:18" x14ac:dyDescent="0.25">
      <c r="K496">
        <v>49.400000000000198</v>
      </c>
      <c r="L496">
        <f t="shared" si="20"/>
        <v>14.863980785168552</v>
      </c>
      <c r="Q496">
        <v>49.4</v>
      </c>
      <c r="R496">
        <f t="shared" si="21"/>
        <v>0.12753036437246965</v>
      </c>
    </row>
    <row r="497" spans="11:18" x14ac:dyDescent="0.25">
      <c r="K497">
        <v>49.500000000000199</v>
      </c>
      <c r="L497">
        <f t="shared" si="20"/>
        <v>14.864254324321189</v>
      </c>
      <c r="Q497">
        <v>49.5</v>
      </c>
      <c r="R497">
        <f t="shared" si="21"/>
        <v>0.12727272727272729</v>
      </c>
    </row>
    <row r="498" spans="11:18" x14ac:dyDescent="0.25">
      <c r="K498">
        <v>49.6000000000002</v>
      </c>
      <c r="L498">
        <f t="shared" si="20"/>
        <v>14.864526765496858</v>
      </c>
      <c r="Q498">
        <v>49.6</v>
      </c>
      <c r="R498">
        <f t="shared" si="21"/>
        <v>0.12701612903225806</v>
      </c>
    </row>
    <row r="499" spans="11:18" x14ac:dyDescent="0.25">
      <c r="K499">
        <v>49.700000000000202</v>
      </c>
      <c r="L499">
        <f t="shared" si="20"/>
        <v>14.864798115293137</v>
      </c>
      <c r="Q499">
        <v>49.7</v>
      </c>
      <c r="R499">
        <f t="shared" si="21"/>
        <v>0.12676056338028169</v>
      </c>
    </row>
    <row r="500" spans="11:18" x14ac:dyDescent="0.25">
      <c r="K500">
        <v>49.800000000000203</v>
      </c>
      <c r="L500">
        <f t="shared" si="20"/>
        <v>14.865068380254847</v>
      </c>
      <c r="Q500">
        <v>49.8</v>
      </c>
      <c r="R500">
        <f t="shared" si="21"/>
        <v>0.12650602409638556</v>
      </c>
    </row>
    <row r="501" spans="11:18" x14ac:dyDescent="0.25">
      <c r="K501">
        <v>49.900000000000198</v>
      </c>
      <c r="L501">
        <f t="shared" si="20"/>
        <v>14.86533756687459</v>
      </c>
      <c r="Q501">
        <v>49.9</v>
      </c>
      <c r="R501">
        <f t="shared" si="21"/>
        <v>0.12625250501002006</v>
      </c>
    </row>
    <row r="502" spans="11:18" x14ac:dyDescent="0.25">
      <c r="K502">
        <v>50.000000000000199</v>
      </c>
      <c r="L502">
        <f t="shared" si="20"/>
        <v>14.865605681593255</v>
      </c>
    </row>
    <row r="503" spans="11:18" x14ac:dyDescent="0.25">
      <c r="K503">
        <v>50.1000000000002</v>
      </c>
      <c r="L503">
        <f t="shared" si="20"/>
        <v>14.865872730800545</v>
      </c>
    </row>
    <row r="504" spans="11:18" x14ac:dyDescent="0.25">
      <c r="K504">
        <v>50.200000000000202</v>
      </c>
      <c r="L504">
        <f t="shared" si="20"/>
        <v>14.866138720835472</v>
      </c>
    </row>
    <row r="505" spans="11:18" x14ac:dyDescent="0.25">
      <c r="K505">
        <v>50.300000000000203</v>
      </c>
      <c r="L505">
        <f t="shared" si="20"/>
        <v>14.866403657986869</v>
      </c>
    </row>
    <row r="506" spans="11:18" x14ac:dyDescent="0.25">
      <c r="K506">
        <v>50.400000000000198</v>
      </c>
      <c r="L506">
        <f t="shared" si="20"/>
        <v>14.866667548493879</v>
      </c>
    </row>
    <row r="507" spans="11:18" x14ac:dyDescent="0.25">
      <c r="K507">
        <v>50.500000000000199</v>
      </c>
      <c r="L507">
        <f t="shared" si="20"/>
        <v>14.866930398546444</v>
      </c>
    </row>
    <row r="508" spans="11:18" x14ac:dyDescent="0.25">
      <c r="K508">
        <v>50.6000000000002</v>
      </c>
      <c r="L508">
        <f t="shared" si="20"/>
        <v>14.867192214285799</v>
      </c>
    </row>
    <row r="509" spans="11:18" x14ac:dyDescent="0.25">
      <c r="K509">
        <v>50.700000000000202</v>
      </c>
      <c r="L509">
        <f t="shared" si="20"/>
        <v>14.867453001804936</v>
      </c>
    </row>
    <row r="510" spans="11:18" x14ac:dyDescent="0.25">
      <c r="K510">
        <v>50.800000000000203</v>
      </c>
      <c r="L510">
        <f t="shared" si="20"/>
        <v>14.867712767149087</v>
      </c>
    </row>
    <row r="511" spans="11:18" x14ac:dyDescent="0.25">
      <c r="K511">
        <v>50.900000000000198</v>
      </c>
      <c r="L511">
        <f t="shared" si="20"/>
        <v>14.867971516316191</v>
      </c>
    </row>
    <row r="512" spans="11:18" x14ac:dyDescent="0.25">
      <c r="K512">
        <v>51.000000000000199</v>
      </c>
      <c r="L512">
        <f t="shared" si="20"/>
        <v>14.868229255257345</v>
      </c>
    </row>
    <row r="513" spans="11:12" x14ac:dyDescent="0.25">
      <c r="K513">
        <v>51.1000000000002</v>
      </c>
      <c r="L513">
        <f t="shared" si="20"/>
        <v>14.868485989877275</v>
      </c>
    </row>
    <row r="514" spans="11:12" x14ac:dyDescent="0.25">
      <c r="K514">
        <v>51.200000000000202</v>
      </c>
      <c r="L514">
        <f t="shared" si="20"/>
        <v>14.868741726034775</v>
      </c>
    </row>
    <row r="515" spans="11:12" x14ac:dyDescent="0.25">
      <c r="K515">
        <v>51.300000000000203</v>
      </c>
      <c r="L515">
        <f t="shared" si="20"/>
        <v>14.868996469543161</v>
      </c>
    </row>
    <row r="516" spans="11:12" x14ac:dyDescent="0.25">
      <c r="K516">
        <v>51.400000000000198</v>
      </c>
      <c r="L516">
        <f t="shared" si="20"/>
        <v>14.869250226170703</v>
      </c>
    </row>
    <row r="517" spans="11:12" x14ac:dyDescent="0.25">
      <c r="K517">
        <v>51.500000000000199</v>
      </c>
      <c r="L517">
        <f t="shared" si="20"/>
        <v>14.869503001641071</v>
      </c>
    </row>
    <row r="518" spans="11:12" x14ac:dyDescent="0.25">
      <c r="K518">
        <v>51.6000000000002</v>
      </c>
      <c r="L518">
        <f t="shared" si="20"/>
        <v>14.869754801633755</v>
      </c>
    </row>
    <row r="519" spans="11:12" x14ac:dyDescent="0.25">
      <c r="K519">
        <v>51.700000000000202</v>
      </c>
      <c r="L519">
        <f t="shared" si="20"/>
        <v>14.870005631784496</v>
      </c>
    </row>
    <row r="520" spans="11:12" x14ac:dyDescent="0.25">
      <c r="K520">
        <v>51.800000000000203</v>
      </c>
      <c r="L520">
        <f t="shared" si="20"/>
        <v>14.870255497685708</v>
      </c>
    </row>
    <row r="521" spans="11:12" x14ac:dyDescent="0.25">
      <c r="K521">
        <v>51.900000000000198</v>
      </c>
      <c r="L521">
        <f t="shared" si="20"/>
        <v>14.870504404886887</v>
      </c>
    </row>
    <row r="522" spans="11:12" x14ac:dyDescent="0.25">
      <c r="K522">
        <v>52.000000000000199</v>
      </c>
      <c r="L522">
        <f t="shared" si="20"/>
        <v>14.870752358895027</v>
      </c>
    </row>
    <row r="523" spans="11:12" x14ac:dyDescent="0.25">
      <c r="K523">
        <v>52.1000000000002</v>
      </c>
      <c r="L523">
        <f t="shared" si="20"/>
        <v>14.870999365175027</v>
      </c>
    </row>
    <row r="524" spans="11:12" x14ac:dyDescent="0.25">
      <c r="K524">
        <v>52.200000000000202</v>
      </c>
      <c r="L524">
        <f t="shared" si="20"/>
        <v>14.871245429150088</v>
      </c>
    </row>
    <row r="525" spans="11:12" x14ac:dyDescent="0.25">
      <c r="K525">
        <v>52.300000000000203</v>
      </c>
      <c r="L525">
        <f t="shared" si="20"/>
        <v>14.871490556202113</v>
      </c>
    </row>
    <row r="526" spans="11:12" x14ac:dyDescent="0.25">
      <c r="K526">
        <v>52.400000000000198</v>
      </c>
      <c r="L526">
        <f t="shared" si="20"/>
        <v>14.871734751672102</v>
      </c>
    </row>
    <row r="527" spans="11:12" x14ac:dyDescent="0.25">
      <c r="K527">
        <v>52.500000000000199</v>
      </c>
      <c r="L527">
        <f t="shared" si="20"/>
        <v>14.871978020860531</v>
      </c>
    </row>
    <row r="528" spans="11:12" x14ac:dyDescent="0.25">
      <c r="K528">
        <v>52.6000000000002</v>
      </c>
      <c r="L528">
        <f t="shared" si="20"/>
        <v>14.872220369027744</v>
      </c>
    </row>
    <row r="529" spans="11:12" x14ac:dyDescent="0.25">
      <c r="K529">
        <v>52.700000000000202</v>
      </c>
      <c r="L529">
        <f t="shared" ref="L529:L558" si="22">$B$14*EXP(-$B$7/($B$12*K529))</f>
        <v>14.872461801394328</v>
      </c>
    </row>
    <row r="530" spans="11:12" x14ac:dyDescent="0.25">
      <c r="K530">
        <v>52.800000000000203</v>
      </c>
      <c r="L530">
        <f t="shared" si="22"/>
        <v>14.872702323141491</v>
      </c>
    </row>
    <row r="531" spans="11:12" x14ac:dyDescent="0.25">
      <c r="K531">
        <v>52.900000000000198</v>
      </c>
      <c r="L531">
        <f t="shared" si="22"/>
        <v>14.872941939411431</v>
      </c>
    </row>
    <row r="532" spans="11:12" x14ac:dyDescent="0.25">
      <c r="K532">
        <v>53.000000000000199</v>
      </c>
      <c r="L532">
        <f t="shared" si="22"/>
        <v>14.873180655307699</v>
      </c>
    </row>
    <row r="533" spans="11:12" x14ac:dyDescent="0.25">
      <c r="K533">
        <v>53.1000000000002</v>
      </c>
      <c r="L533">
        <f t="shared" si="22"/>
        <v>14.873418475895569</v>
      </c>
    </row>
    <row r="534" spans="11:12" x14ac:dyDescent="0.25">
      <c r="K534">
        <v>53.200000000000202</v>
      </c>
      <c r="L534">
        <f t="shared" si="22"/>
        <v>14.873655406202385</v>
      </c>
    </row>
    <row r="535" spans="11:12" x14ac:dyDescent="0.25">
      <c r="K535">
        <v>53.300000000000203</v>
      </c>
      <c r="L535">
        <f t="shared" si="22"/>
        <v>14.873891451217929</v>
      </c>
    </row>
    <row r="536" spans="11:12" x14ac:dyDescent="0.25">
      <c r="K536">
        <v>53.400000000000297</v>
      </c>
      <c r="L536">
        <f t="shared" si="22"/>
        <v>14.874126615894763</v>
      </c>
    </row>
    <row r="537" spans="11:12" x14ac:dyDescent="0.25">
      <c r="K537">
        <v>53.500000000000298</v>
      </c>
      <c r="L537">
        <f t="shared" si="22"/>
        <v>14.874360905148572</v>
      </c>
    </row>
    <row r="538" spans="11:12" x14ac:dyDescent="0.25">
      <c r="K538">
        <v>53.6000000000003</v>
      </c>
      <c r="L538">
        <f t="shared" si="22"/>
        <v>14.874594323858517</v>
      </c>
    </row>
    <row r="539" spans="11:12" x14ac:dyDescent="0.25">
      <c r="K539">
        <v>53.700000000000202</v>
      </c>
      <c r="L539">
        <f t="shared" si="22"/>
        <v>14.874826876867566</v>
      </c>
    </row>
    <row r="540" spans="11:12" x14ac:dyDescent="0.25">
      <c r="K540">
        <v>53.800000000000203</v>
      </c>
      <c r="L540">
        <f t="shared" si="22"/>
        <v>14.875058568982828</v>
      </c>
    </row>
    <row r="541" spans="11:12" x14ac:dyDescent="0.25">
      <c r="K541">
        <v>53.900000000000297</v>
      </c>
      <c r="L541">
        <f t="shared" si="22"/>
        <v>14.87528940497589</v>
      </c>
    </row>
    <row r="542" spans="11:12" x14ac:dyDescent="0.25">
      <c r="K542">
        <v>54.000000000000298</v>
      </c>
      <c r="L542">
        <f t="shared" si="22"/>
        <v>14.87551938958314</v>
      </c>
    </row>
    <row r="543" spans="11:12" x14ac:dyDescent="0.25">
      <c r="K543">
        <v>54.1000000000003</v>
      </c>
      <c r="L543">
        <f t="shared" si="22"/>
        <v>14.875748527506095</v>
      </c>
    </row>
    <row r="544" spans="11:12" x14ac:dyDescent="0.25">
      <c r="K544">
        <v>54.200000000000301</v>
      </c>
      <c r="L544">
        <f t="shared" si="22"/>
        <v>14.875976823411717</v>
      </c>
    </row>
    <row r="545" spans="11:12" x14ac:dyDescent="0.25">
      <c r="K545">
        <v>54.300000000000303</v>
      </c>
      <c r="L545">
        <f t="shared" si="22"/>
        <v>14.876204281932731</v>
      </c>
    </row>
    <row r="546" spans="11:12" x14ac:dyDescent="0.25">
      <c r="K546">
        <v>54.400000000000297</v>
      </c>
      <c r="L546">
        <f t="shared" si="22"/>
        <v>14.876430907667944</v>
      </c>
    </row>
    <row r="547" spans="11:12" x14ac:dyDescent="0.25">
      <c r="K547">
        <v>54.500000000000298</v>
      </c>
      <c r="L547">
        <f t="shared" si="22"/>
        <v>14.876656705182539</v>
      </c>
    </row>
    <row r="548" spans="11:12" x14ac:dyDescent="0.25">
      <c r="K548">
        <v>54.6000000000003</v>
      </c>
      <c r="L548">
        <f t="shared" si="22"/>
        <v>14.876881679008406</v>
      </c>
    </row>
    <row r="549" spans="11:12" x14ac:dyDescent="0.25">
      <c r="K549">
        <v>54.700000000000301</v>
      </c>
      <c r="L549">
        <f t="shared" si="22"/>
        <v>14.877105833644423</v>
      </c>
    </row>
    <row r="550" spans="11:12" x14ac:dyDescent="0.25">
      <c r="K550">
        <v>54.800000000000303</v>
      </c>
      <c r="L550">
        <f t="shared" si="22"/>
        <v>14.877329173556767</v>
      </c>
    </row>
    <row r="551" spans="11:12" x14ac:dyDescent="0.25">
      <c r="K551">
        <v>54.900000000000297</v>
      </c>
      <c r="L551">
        <f t="shared" si="22"/>
        <v>14.877551703179211</v>
      </c>
    </row>
    <row r="552" spans="11:12" x14ac:dyDescent="0.25">
      <c r="K552">
        <v>55.000000000000298</v>
      </c>
      <c r="L552">
        <f t="shared" si="22"/>
        <v>14.877773426913411</v>
      </c>
    </row>
    <row r="553" spans="11:12" x14ac:dyDescent="0.25">
      <c r="K553">
        <v>55.1000000000003</v>
      </c>
      <c r="L553">
        <f t="shared" si="22"/>
        <v>14.877994349129201</v>
      </c>
    </row>
    <row r="554" spans="11:12" x14ac:dyDescent="0.25">
      <c r="K554">
        <v>55.200000000000301</v>
      </c>
      <c r="L554">
        <f t="shared" si="22"/>
        <v>14.878214474164876</v>
      </c>
    </row>
    <row r="555" spans="11:12" x14ac:dyDescent="0.25">
      <c r="K555">
        <v>55.300000000000303</v>
      </c>
      <c r="L555">
        <f t="shared" si="22"/>
        <v>14.878433806327486</v>
      </c>
    </row>
    <row r="556" spans="11:12" x14ac:dyDescent="0.25">
      <c r="K556">
        <v>55.400000000000297</v>
      </c>
      <c r="L556">
        <f t="shared" si="22"/>
        <v>14.878652349893105</v>
      </c>
    </row>
    <row r="557" spans="11:12" x14ac:dyDescent="0.25">
      <c r="K557">
        <v>55.500000000000298</v>
      </c>
      <c r="L557">
        <f t="shared" si="22"/>
        <v>14.878870109107117</v>
      </c>
    </row>
    <row r="558" spans="11:12" x14ac:dyDescent="0.25">
      <c r="K558">
        <v>55.6000000000003</v>
      </c>
      <c r="L558">
        <f t="shared" si="22"/>
        <v>14.87908708818448</v>
      </c>
    </row>
  </sheetData>
  <conditionalFormatting sqref="B9">
    <cfRule type="cellIs" dxfId="2" priority="3" operator="greaterThan">
      <formula>$B$8</formula>
    </cfRule>
  </conditionalFormatting>
  <conditionalFormatting sqref="B17">
    <cfRule type="cellIs" dxfId="1" priority="2" operator="lessThan">
      <formula>$B$16</formula>
    </cfRule>
  </conditionalFormatting>
  <conditionalFormatting sqref="B20">
    <cfRule type="cellIs" dxfId="0" priority="1" operator="lessThan">
      <formula>$B$19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Capacitor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2021-05-19T17:54:51Z</dcterms:created>
  <dcterms:modified xsi:type="dcterms:W3CDTF">2021-07-14T00:05:05Z</dcterms:modified>
</cp:coreProperties>
</file>