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のノート全て\3年前期\forGitHub\grade3-1\zikken\opticalFiber\"/>
    </mc:Choice>
  </mc:AlternateContent>
  <xr:revisionPtr revIDLastSave="0" documentId="13_ncr:1_{2F0144E0-1786-4346-B03B-B7FD377FBC05}" xr6:coauthVersionLast="43" xr6:coauthVersionMax="43" xr10:uidLastSave="{00000000-0000-0000-0000-000000000000}"/>
  <bookViews>
    <workbookView xWindow="-110" yWindow="-110" windowWidth="19420" windowHeight="11620" activeTab="2" xr2:uid="{DE15B626-46B9-40E7-A364-3A46E7CD1F74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" i="3"/>
  <c r="B13" i="1"/>
  <c r="C13" i="1" s="1"/>
  <c r="F13" i="1"/>
  <c r="D13" i="1" s="1"/>
  <c r="B14" i="1"/>
  <c r="C14" i="1" s="1"/>
  <c r="F14" i="1"/>
  <c r="D14" i="1" s="1"/>
  <c r="B15" i="1"/>
  <c r="C15" i="1" s="1"/>
  <c r="F15" i="1"/>
  <c r="D15" i="1" s="1"/>
  <c r="B16" i="1"/>
  <c r="C16" i="1" s="1"/>
  <c r="F16" i="1"/>
  <c r="D16" i="1" s="1"/>
  <c r="B17" i="1"/>
  <c r="C17" i="1" s="1"/>
  <c r="F17" i="1"/>
  <c r="D17" i="1" s="1"/>
  <c r="B18" i="1"/>
  <c r="C18" i="1" s="1"/>
  <c r="F18" i="1"/>
  <c r="D18" i="1" s="1"/>
  <c r="B19" i="1"/>
  <c r="C19" i="1" s="1"/>
  <c r="F19" i="1"/>
  <c r="D19" i="1" s="1"/>
  <c r="D7" i="1"/>
  <c r="B3" i="1"/>
  <c r="C3" i="1" s="1"/>
  <c r="F3" i="1"/>
  <c r="D3" i="1" s="1"/>
  <c r="B4" i="1"/>
  <c r="C4" i="1" s="1"/>
  <c r="F4" i="1"/>
  <c r="D4" i="1" s="1"/>
  <c r="B5" i="1"/>
  <c r="C5" i="1" s="1"/>
  <c r="F5" i="1"/>
  <c r="D5" i="1" s="1"/>
  <c r="B6" i="1"/>
  <c r="C6" i="1" s="1"/>
  <c r="F6" i="1"/>
  <c r="D6" i="1" s="1"/>
  <c r="B7" i="1"/>
  <c r="C7" i="1" s="1"/>
  <c r="F7" i="1"/>
  <c r="B8" i="1"/>
  <c r="C8" i="1" s="1"/>
  <c r="F8" i="1"/>
  <c r="D8" i="1" s="1"/>
  <c r="B9" i="1"/>
  <c r="C9" i="1" s="1"/>
  <c r="F9" i="1"/>
  <c r="D9" i="1" s="1"/>
  <c r="F2" i="1"/>
  <c r="B2" i="1"/>
  <c r="C2" i="1" s="1"/>
  <c r="D2" i="1" l="1"/>
</calcChain>
</file>

<file path=xl/sharedStrings.xml><?xml version="1.0" encoding="utf-8"?>
<sst xmlns="http://schemas.openxmlformats.org/spreadsheetml/2006/main" count="26" uniqueCount="15">
  <si>
    <t>h</t>
    <phoneticPr fontId="1"/>
  </si>
  <si>
    <t>M=0.06h+0.012</t>
    <phoneticPr fontId="1"/>
  </si>
  <si>
    <t>m=M/6.2643</t>
    <phoneticPr fontId="1"/>
  </si>
  <si>
    <t>l=(T/(273P))M/1.115</t>
    <phoneticPr fontId="1"/>
  </si>
  <si>
    <t>T</t>
    <phoneticPr fontId="1"/>
  </si>
  <si>
    <t>P=exp(-34.2h/T)</t>
    <phoneticPr fontId="1"/>
  </si>
  <si>
    <t>----</t>
    <phoneticPr fontId="1"/>
  </si>
  <si>
    <t>86～91</t>
    <phoneticPr fontId="1"/>
  </si>
  <si>
    <t>これより右はグラフ生成用</t>
    <rPh sb="4" eb="5">
      <t>ミギ</t>
    </rPh>
    <rPh sb="9" eb="12">
      <t>セイセイヨウ</t>
    </rPh>
    <phoneticPr fontId="1"/>
  </si>
  <si>
    <t>質量</t>
    <rPh sb="0" eb="2">
      <t>シツリョウ</t>
    </rPh>
    <phoneticPr fontId="1"/>
  </si>
  <si>
    <t>体積</t>
    <rPh sb="0" eb="2">
      <t>タイセキ</t>
    </rPh>
    <phoneticPr fontId="1"/>
  </si>
  <si>
    <t>-</t>
  </si>
  <si>
    <t>横軸＝巻き数</t>
    <rPh sb="0" eb="2">
      <t>ヨコジク</t>
    </rPh>
    <rPh sb="3" eb="4">
      <t>マ</t>
    </rPh>
    <rPh sb="5" eb="6">
      <t>スウ</t>
    </rPh>
    <phoneticPr fontId="1"/>
  </si>
  <si>
    <t>横軸=曲げ半径</t>
    <rPh sb="0" eb="2">
      <t>ヨコジク</t>
    </rPh>
    <rPh sb="3" eb="4">
      <t>マ</t>
    </rPh>
    <rPh sb="5" eb="7">
      <t>ハンケイ</t>
    </rPh>
    <phoneticPr fontId="1"/>
  </si>
  <si>
    <t>損失</t>
    <rPh sb="0" eb="2">
      <t>ソンシツ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</si>
</sst>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0"/>
    <numFmt numFmtId="178" formatCode="0.000"/>
    <numFmt numFmtId="179" formatCode="0.000000"/>
    <numFmt numFmtId="180" formatCode="0.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質量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082239720035001E-2"/>
                  <c:y val="-1.20443277923592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ja-JP" altLang="en-US" baseline="0"/>
                      <a:t>ヘリウムの質量</a:t>
                    </a:r>
                    <a:r>
                      <a:rPr lang="en-US" altLang="ja-JP" baseline="0"/>
                      <a:t>m</a:t>
                    </a:r>
                    <a:r>
                      <a:rPr lang="ja-JP" altLang="en-US" baseline="0"/>
                      <a:t>の回帰直線 </a:t>
                    </a:r>
                    <a:r>
                      <a:rPr lang="en-US" altLang="ja-JP" baseline="0"/>
                      <a:t>m = 0.1142h - 0.1328</a:t>
                    </a:r>
                    <a:endParaRPr lang="en-US" altLang="ja-JP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cat>
            <c:numRef>
              <c:f>Sheet1!$K$2:$K$9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32</c:v>
                </c:pt>
                <c:pt idx="4">
                  <c:v>47</c:v>
                </c:pt>
                <c:pt idx="5">
                  <c:v>51</c:v>
                </c:pt>
                <c:pt idx="6">
                  <c:v>71</c:v>
                </c:pt>
                <c:pt idx="7">
                  <c:v>84.852000000000004</c:v>
                </c:pt>
              </c:numCache>
            </c:numRef>
          </c:cat>
          <c:val>
            <c:numRef>
              <c:f>Sheet1!$L$2:$L$9</c:f>
              <c:numCache>
                <c:formatCode>General</c:formatCode>
                <c:ptCount val="8"/>
                <c:pt idx="0">
                  <c:v>1.9156170681480771E-3</c:v>
                </c:pt>
                <c:pt idx="1">
                  <c:v>0.10727455581629231</c:v>
                </c:pt>
                <c:pt idx="2">
                  <c:v>0.19347732388295577</c:v>
                </c:pt>
                <c:pt idx="3">
                  <c:v>0.30841434797184042</c:v>
                </c:pt>
                <c:pt idx="4">
                  <c:v>0.45208562808294617</c:v>
                </c:pt>
                <c:pt idx="5">
                  <c:v>0.49039796944590774</c:v>
                </c:pt>
                <c:pt idx="6">
                  <c:v>0.6819596762607153</c:v>
                </c:pt>
                <c:pt idx="7">
                  <c:v>0.81463531440065118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7-4B3F-882C-8630204E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67600"/>
        <c:axId val="474265632"/>
      </c:lineChart>
      <c:dateAx>
        <c:axId val="474267600"/>
        <c:scaling>
          <c:orientation val="minMax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265632"/>
        <c:crosses val="max"/>
        <c:auto val="0"/>
        <c:lblOffset val="100"/>
        <c:baseTimeUnit val="days"/>
        <c:majorUnit val="5"/>
        <c:majorTimeUnit val="days"/>
        <c:minorUnit val="1"/>
      </c:dateAx>
      <c:valAx>
        <c:axId val="474265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2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質量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ja-JP" altLang="en-US" baseline="0"/>
                      <a:t>ヘリウムの質量</a:t>
                    </a:r>
                    <a:r>
                      <a:rPr lang="en-US" altLang="ja-JP" baseline="0"/>
                      <a:t>m = 0.0096h + 0.0019</a:t>
                    </a:r>
                    <a:endParaRPr lang="en-US" altLang="ja-JP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Sheet1!$K$2:$K$9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32</c:v>
                </c:pt>
                <c:pt idx="4">
                  <c:v>47</c:v>
                </c:pt>
                <c:pt idx="5">
                  <c:v>51</c:v>
                </c:pt>
                <c:pt idx="6">
                  <c:v>71</c:v>
                </c:pt>
                <c:pt idx="7">
                  <c:v>84.852000000000004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0">
                  <c:v>1.9156170681480771E-3</c:v>
                </c:pt>
                <c:pt idx="1">
                  <c:v>0.10727455581629231</c:v>
                </c:pt>
                <c:pt idx="2">
                  <c:v>0.19347732388295577</c:v>
                </c:pt>
                <c:pt idx="3">
                  <c:v>0.30841434797184042</c:v>
                </c:pt>
                <c:pt idx="4">
                  <c:v>0.45208562808294617</c:v>
                </c:pt>
                <c:pt idx="5">
                  <c:v>0.49039796944590774</c:v>
                </c:pt>
                <c:pt idx="6">
                  <c:v>0.6819596762607153</c:v>
                </c:pt>
                <c:pt idx="7">
                  <c:v>0.81463531440065118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3-4F4F-B6E7-C830B4AE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23760"/>
        <c:axId val="464224416"/>
      </c:scatterChart>
      <c:valAx>
        <c:axId val="464223760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224416"/>
        <c:crosses val="autoZero"/>
        <c:crossBetween val="midCat"/>
        <c:majorUnit val="5"/>
        <c:minorUnit val="1"/>
      </c:valAx>
      <c:valAx>
        <c:axId val="464224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2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体積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ja-JP" altLang="en-US" baseline="0"/>
                      <a:t>ヘリウムの体積</a:t>
                    </a:r>
                    <a:r>
                      <a:rPr lang="en-US" altLang="ja-JP" baseline="0"/>
                      <a:t>l= 0.0671e</a:t>
                    </a:r>
                    <a:r>
                      <a:rPr lang="en-US" altLang="ja-JP" baseline="30000"/>
                      <a:t>0.2199h</a:t>
                    </a:r>
                    <a:endParaRPr lang="en-US" altLang="ja-JP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Sheet1!$K$2:$K$9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32</c:v>
                </c:pt>
                <c:pt idx="4">
                  <c:v>47</c:v>
                </c:pt>
                <c:pt idx="5">
                  <c:v>51</c:v>
                </c:pt>
                <c:pt idx="6">
                  <c:v>71</c:v>
                </c:pt>
                <c:pt idx="7">
                  <c:v>84.852000000000004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1.135958212191396E-2</c:v>
                </c:pt>
                <c:pt idx="1">
                  <c:v>2.7152968226215042</c:v>
                </c:pt>
                <c:pt idx="2">
                  <c:v>20.27512512908427</c:v>
                </c:pt>
                <c:pt idx="3">
                  <c:v>173.9515263787232</c:v>
                </c:pt>
                <c:pt idx="4">
                  <c:v>955.7717256924019</c:v>
                </c:pt>
                <c:pt idx="5">
                  <c:v>1718.6847315223795</c:v>
                </c:pt>
                <c:pt idx="6">
                  <c:v>246504.04177355833</c:v>
                </c:pt>
                <c:pt idx="7">
                  <c:v>17282680.45228152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F-4DDA-BBC0-59018BC31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23760"/>
        <c:axId val="464224416"/>
      </c:scatterChart>
      <c:valAx>
        <c:axId val="464223760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224416"/>
        <c:crosses val="autoZero"/>
        <c:crossBetween val="midCat"/>
        <c:majorUnit val="5"/>
        <c:minorUnit val="1"/>
      </c:valAx>
      <c:valAx>
        <c:axId val="46422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2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 cap="rnd">
                <a:noFill/>
                <a:prstDash val="solid"/>
                <a:round/>
              </a:ln>
              <a:effectLst/>
            </c:spPr>
          </c:marker>
          <c:xVal>
            <c:numRef>
              <c:f>Sheet2!$A$1:$A$16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11.1</c:v>
                </c:pt>
                <c:pt idx="7">
                  <c:v>12</c:v>
                </c:pt>
                <c:pt idx="8">
                  <c:v>13.1</c:v>
                </c:pt>
                <c:pt idx="9">
                  <c:v>14.1</c:v>
                </c:pt>
                <c:pt idx="10">
                  <c:v>15.1</c:v>
                </c:pt>
                <c:pt idx="11">
                  <c:v>20</c:v>
                </c:pt>
                <c:pt idx="12">
                  <c:v>25</c:v>
                </c:pt>
                <c:pt idx="13">
                  <c:v>30.2</c:v>
                </c:pt>
                <c:pt idx="14">
                  <c:v>35.1</c:v>
                </c:pt>
                <c:pt idx="15">
                  <c:v>40</c:v>
                </c:pt>
              </c:numCache>
            </c:numRef>
          </c:xVal>
          <c:yVal>
            <c:numRef>
              <c:f>Sheet2!$B$1:$B$16</c:f>
              <c:numCache>
                <c:formatCode>General</c:formatCode>
                <c:ptCount val="16"/>
                <c:pt idx="0">
                  <c:v>1.5E-5</c:v>
                </c:pt>
                <c:pt idx="1">
                  <c:v>5.2499999999999997E-4</c:v>
                </c:pt>
                <c:pt idx="2">
                  <c:v>1.9300000000000001E-3</c:v>
                </c:pt>
                <c:pt idx="3">
                  <c:v>2.5300000000000001E-3</c:v>
                </c:pt>
                <c:pt idx="4">
                  <c:v>1.3100000000000001E-2</c:v>
                </c:pt>
                <c:pt idx="5">
                  <c:v>3.2399999999999998E-2</c:v>
                </c:pt>
                <c:pt idx="6">
                  <c:v>5.1499999999999997E-2</c:v>
                </c:pt>
                <c:pt idx="7">
                  <c:v>8.48E-2</c:v>
                </c:pt>
                <c:pt idx="8">
                  <c:v>0.129</c:v>
                </c:pt>
                <c:pt idx="9">
                  <c:v>0.17</c:v>
                </c:pt>
                <c:pt idx="10">
                  <c:v>0.21299999999999999</c:v>
                </c:pt>
                <c:pt idx="11">
                  <c:v>0.433</c:v>
                </c:pt>
                <c:pt idx="12">
                  <c:v>0.67</c:v>
                </c:pt>
                <c:pt idx="13">
                  <c:v>0.92500000000000004</c:v>
                </c:pt>
                <c:pt idx="14">
                  <c:v>1.17</c:v>
                </c:pt>
                <c:pt idx="15">
                  <c:v>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6-477D-A0BA-DC7801C9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25296"/>
        <c:axId val="774827592"/>
      </c:scatterChart>
      <c:valAx>
        <c:axId val="774825296"/>
        <c:scaling>
          <c:orientation val="minMax"/>
          <c:max val="6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827592"/>
        <c:crosses val="autoZero"/>
        <c:crossBetween val="midCat"/>
        <c:majorUnit val="5"/>
        <c:minorUnit val="0.5"/>
      </c:valAx>
      <c:valAx>
        <c:axId val="774827592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825296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11.1</c:v>
                </c:pt>
                <c:pt idx="7">
                  <c:v>12</c:v>
                </c:pt>
                <c:pt idx="8">
                  <c:v>13.1</c:v>
                </c:pt>
                <c:pt idx="9">
                  <c:v>14.1</c:v>
                </c:pt>
                <c:pt idx="10">
                  <c:v>15.1</c:v>
                </c:pt>
                <c:pt idx="11">
                  <c:v>20</c:v>
                </c:pt>
                <c:pt idx="12">
                  <c:v>25</c:v>
                </c:pt>
                <c:pt idx="13">
                  <c:v>30.2</c:v>
                </c:pt>
                <c:pt idx="14">
                  <c:v>35.1</c:v>
                </c:pt>
                <c:pt idx="15">
                  <c:v>40</c:v>
                </c:pt>
              </c:numCache>
            </c:numRef>
          </c:xVal>
          <c:yVal>
            <c:numRef>
              <c:f>Sheet2!$B$1:$B$16</c:f>
              <c:numCache>
                <c:formatCode>General</c:formatCode>
                <c:ptCount val="16"/>
                <c:pt idx="0">
                  <c:v>1.5E-5</c:v>
                </c:pt>
                <c:pt idx="1">
                  <c:v>5.2499999999999997E-4</c:v>
                </c:pt>
                <c:pt idx="2">
                  <c:v>1.9300000000000001E-3</c:v>
                </c:pt>
                <c:pt idx="3">
                  <c:v>2.5300000000000001E-3</c:v>
                </c:pt>
                <c:pt idx="4">
                  <c:v>1.3100000000000001E-2</c:v>
                </c:pt>
                <c:pt idx="5">
                  <c:v>3.2399999999999998E-2</c:v>
                </c:pt>
                <c:pt idx="6">
                  <c:v>5.1499999999999997E-2</c:v>
                </c:pt>
                <c:pt idx="7">
                  <c:v>8.48E-2</c:v>
                </c:pt>
                <c:pt idx="8">
                  <c:v>0.129</c:v>
                </c:pt>
                <c:pt idx="9">
                  <c:v>0.17</c:v>
                </c:pt>
                <c:pt idx="10">
                  <c:v>0.21299999999999999</c:v>
                </c:pt>
                <c:pt idx="11">
                  <c:v>0.433</c:v>
                </c:pt>
                <c:pt idx="12">
                  <c:v>0.67</c:v>
                </c:pt>
                <c:pt idx="13">
                  <c:v>0.92500000000000004</c:v>
                </c:pt>
                <c:pt idx="14">
                  <c:v>1.17</c:v>
                </c:pt>
                <c:pt idx="15">
                  <c:v>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C0-4A6B-A591-A9749B0E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25296"/>
        <c:axId val="774827592"/>
      </c:scatterChart>
      <c:valAx>
        <c:axId val="774825296"/>
        <c:scaling>
          <c:orientation val="minMax"/>
          <c:max val="6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827592"/>
        <c:crosses val="autoZero"/>
        <c:crossBetween val="midCat"/>
        <c:majorUnit val="5"/>
        <c:minorUnit val="1"/>
      </c:valAx>
      <c:valAx>
        <c:axId val="774827592"/>
        <c:scaling>
          <c:logBase val="10"/>
          <c:orientation val="minMax"/>
          <c:max val="1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8252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Sheet2!$A$7:$A$16</c:f>
              <c:numCache>
                <c:formatCode>General</c:formatCode>
                <c:ptCount val="10"/>
                <c:pt idx="0">
                  <c:v>11.1</c:v>
                </c:pt>
                <c:pt idx="1">
                  <c:v>12</c:v>
                </c:pt>
                <c:pt idx="2">
                  <c:v>13.1</c:v>
                </c:pt>
                <c:pt idx="3">
                  <c:v>14.1</c:v>
                </c:pt>
                <c:pt idx="4">
                  <c:v>15.1</c:v>
                </c:pt>
                <c:pt idx="5">
                  <c:v>20</c:v>
                </c:pt>
                <c:pt idx="6">
                  <c:v>25</c:v>
                </c:pt>
                <c:pt idx="7">
                  <c:v>30.2</c:v>
                </c:pt>
                <c:pt idx="8">
                  <c:v>35.1</c:v>
                </c:pt>
                <c:pt idx="9">
                  <c:v>40</c:v>
                </c:pt>
              </c:numCache>
            </c:numRef>
          </c:xVal>
          <c:yVal>
            <c:numRef>
              <c:f>Sheet2!$B$7:$B$16</c:f>
              <c:numCache>
                <c:formatCode>General</c:formatCode>
                <c:ptCount val="10"/>
                <c:pt idx="0">
                  <c:v>5.1499999999999997E-2</c:v>
                </c:pt>
                <c:pt idx="1">
                  <c:v>8.48E-2</c:v>
                </c:pt>
                <c:pt idx="2">
                  <c:v>0.129</c:v>
                </c:pt>
                <c:pt idx="3">
                  <c:v>0.17</c:v>
                </c:pt>
                <c:pt idx="4">
                  <c:v>0.21299999999999999</c:v>
                </c:pt>
                <c:pt idx="5">
                  <c:v>0.433</c:v>
                </c:pt>
                <c:pt idx="6">
                  <c:v>0.67</c:v>
                </c:pt>
                <c:pt idx="7">
                  <c:v>0.92500000000000004</c:v>
                </c:pt>
                <c:pt idx="8">
                  <c:v>1.17</c:v>
                </c:pt>
                <c:pt idx="9">
                  <c:v>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D-4FE3-BEAF-BB7F4412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25296"/>
        <c:axId val="774827592"/>
      </c:scatterChart>
      <c:valAx>
        <c:axId val="774825296"/>
        <c:scaling>
          <c:orientation val="minMax"/>
          <c:max val="6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827592"/>
        <c:crosses val="autoZero"/>
        <c:crossBetween val="midCat"/>
        <c:majorUnit val="5"/>
        <c:minorUnit val="1"/>
      </c:valAx>
      <c:valAx>
        <c:axId val="774827592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8252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159667541557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Sheet3!$F$5:$F$12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Sheet3!$G$5:$G$12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1.1682084638612047</c:v>
                </c:pt>
                <c:pt idx="2">
                  <c:v>1.4449227298397893</c:v>
                </c:pt>
                <c:pt idx="3">
                  <c:v>2.1239250862191468</c:v>
                </c:pt>
                <c:pt idx="5" formatCode="General">
                  <c:v>3.2633586092875149</c:v>
                </c:pt>
                <c:pt idx="6" formatCode="General">
                  <c:v>4.6900336449748297</c:v>
                </c:pt>
                <c:pt idx="7" formatCode="General">
                  <c:v>11.802078252505135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F-40C8-89B2-9CC8232F0904}"/>
            </c:ext>
          </c:extLst>
        </c:ser>
        <c:ser>
          <c:idx val="1"/>
          <c:order val="1"/>
          <c:tx>
            <c:strRef>
              <c:f>Sheet3!$H$4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Sheet3!$F$5:$F$12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Sheet3!$H$5:$H$12</c:f>
              <c:numCache>
                <c:formatCode>General</c:formatCode>
                <c:ptCount val="8"/>
                <c:pt idx="0">
                  <c:v>0</c:v>
                </c:pt>
                <c:pt idx="3">
                  <c:v>0.12468640559598032</c:v>
                </c:pt>
                <c:pt idx="4">
                  <c:v>8.2725259659898853E-2</c:v>
                </c:pt>
                <c:pt idx="5">
                  <c:v>0.12468640559598032</c:v>
                </c:pt>
                <c:pt idx="6">
                  <c:v>0.61518037919214963</c:v>
                </c:pt>
                <c:pt idx="7">
                  <c:v>0.29670670667220367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F-40C8-89B2-9CC8232F0904}"/>
            </c:ext>
          </c:extLst>
        </c:ser>
        <c:ser>
          <c:idx val="2"/>
          <c:order val="2"/>
          <c:tx>
            <c:strRef>
              <c:f>Sheet3!$I$4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Sheet3!$F$5:$F$12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Sheet3!$I$5:$I$12</c:f>
              <c:numCache>
                <c:formatCode>General</c:formatCode>
                <c:ptCount val="8"/>
                <c:pt idx="0">
                  <c:v>0</c:v>
                </c:pt>
                <c:pt idx="3">
                  <c:v>0.12468640559598032</c:v>
                </c:pt>
                <c:pt idx="6">
                  <c:v>8.2725259659898853E-2</c:v>
                </c:pt>
                <c:pt idx="7">
                  <c:v>8.2725259659898853E-2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F-40C8-89B2-9CC8232F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26936"/>
        <c:axId val="739214016"/>
      </c:scatterChart>
      <c:valAx>
        <c:axId val="774826936"/>
        <c:scaling>
          <c:orientation val="minMax"/>
          <c:max val="1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214016"/>
        <c:crosses val="autoZero"/>
        <c:crossBetween val="midCat"/>
        <c:majorUnit val="1"/>
        <c:minorUnit val="0.1"/>
      </c:valAx>
      <c:valAx>
        <c:axId val="739214016"/>
        <c:scaling>
          <c:orientation val="minMax"/>
          <c:max val="1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826936"/>
        <c:crosses val="autoZero"/>
        <c:crossBetween val="midCat"/>
        <c:majorUnit val="0.5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Sheet3!$G$16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Sheet3!$F$17:$F$19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Ref>
              <c:f>Sheet3!$G$17:$G$19</c:f>
              <c:numCache>
                <c:formatCode>General</c:formatCode>
                <c:ptCount val="3"/>
                <c:pt idx="0" formatCode="0.000000">
                  <c:v>2.1239250862191468</c:v>
                </c:pt>
                <c:pt idx="1">
                  <c:v>0.12468640559598032</c:v>
                </c:pt>
                <c:pt idx="2">
                  <c:v>0.12468640559598032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E-4AF8-9F9E-E3DBFF2CAA78}"/>
            </c:ext>
          </c:extLst>
        </c:ser>
        <c:ser>
          <c:idx val="1"/>
          <c:order val="1"/>
          <c:tx>
            <c:strRef>
              <c:f>Sheet3!$H$16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Sheet3!$F$17:$F$19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Ref>
              <c:f>Sheet3!$H$17:$H$19</c:f>
              <c:numCache>
                <c:formatCode>General</c:formatCode>
                <c:ptCount val="3"/>
                <c:pt idx="0">
                  <c:v>4.6900336449748297</c:v>
                </c:pt>
                <c:pt idx="1">
                  <c:v>0.61518037919214963</c:v>
                </c:pt>
                <c:pt idx="2">
                  <c:v>8.2725259659898853E-2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E-4AF8-9F9E-E3DBFF2CAA78}"/>
            </c:ext>
          </c:extLst>
        </c:ser>
        <c:ser>
          <c:idx val="2"/>
          <c:order val="2"/>
          <c:tx>
            <c:strRef>
              <c:f>Sheet3!$I$16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Sheet3!$F$17:$F$19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Ref>
              <c:f>Sheet3!$I$17:$I$19</c:f>
              <c:numCache>
                <c:formatCode>General</c:formatCode>
                <c:ptCount val="3"/>
                <c:pt idx="0">
                  <c:v>11.802078252505135</c:v>
                </c:pt>
                <c:pt idx="1">
                  <c:v>0.29670670667220367</c:v>
                </c:pt>
                <c:pt idx="2">
                  <c:v>8.2725259659898853E-2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E-4AF8-9F9E-E3DBFF2C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43848"/>
        <c:axId val="346244504"/>
      </c:scatterChart>
      <c:valAx>
        <c:axId val="34624384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244504"/>
        <c:crosses val="autoZero"/>
        <c:crossBetween val="midCat"/>
        <c:majorUnit val="1"/>
        <c:minorUnit val="0.1"/>
      </c:valAx>
      <c:valAx>
        <c:axId val="346244504"/>
        <c:scaling>
          <c:orientation val="minMax"/>
          <c:max val="1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243848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77777777777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Sheet4!$D$5</c:f>
              <c:strCache>
                <c:ptCount val="1"/>
                <c:pt idx="0">
                  <c:v>損失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Sheet4!$C$6:$C$8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Ref>
              <c:f>Sheet4!$D$6:$D$8</c:f>
              <c:numCache>
                <c:formatCode>General</c:formatCode>
                <c:ptCount val="3"/>
                <c:pt idx="0">
                  <c:v>1.0642</c:v>
                </c:pt>
                <c:pt idx="1">
                  <c:v>4.4400000000000002E-2</c:v>
                </c:pt>
                <c:pt idx="2">
                  <c:v>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9-486E-8B7B-88278F27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63080"/>
        <c:axId val="603963408"/>
      </c:scatterChart>
      <c:valAx>
        <c:axId val="60396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963408"/>
        <c:crosses val="autoZero"/>
        <c:crossBetween val="midCat"/>
      </c:valAx>
      <c:valAx>
        <c:axId val="60396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96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337378</xdr:colOff>
      <xdr:row>18</xdr:row>
      <xdr:rowOff>180816</xdr:rowOff>
    </xdr:from>
    <xdr:to>
      <xdr:col>21</xdr:col>
      <xdr:colOff>255735</xdr:colOff>
      <xdr:row>31</xdr:row>
      <xdr:rowOff>172758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92DE88-3F68-480E-93ED-867E88148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290286</xdr:colOff>
      <xdr:row>10</xdr:row>
      <xdr:rowOff>75293</xdr:rowOff>
    </xdr:from>
    <xdr:to>
      <xdr:col>13</xdr:col>
      <xdr:colOff>226786</xdr:colOff>
      <xdr:row>22</xdr:row>
      <xdr:rowOff>97064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87B7B5F-4B30-4A34-AEFE-093CB553B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317499</xdr:colOff>
      <xdr:row>23</xdr:row>
      <xdr:rowOff>163286</xdr:rowOff>
    </xdr:from>
    <xdr:to>
      <xdr:col>13</xdr:col>
      <xdr:colOff>253999</xdr:colOff>
      <xdr:row>35</xdr:row>
      <xdr:rowOff>185057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3465B28-2C08-4D15-9646-189C58D16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44450</xdr:colOff>
      <xdr:row>33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612B71-E49A-4BC4-A97A-D7BDA8481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16</xdr:row>
      <xdr:rowOff>158750</xdr:rowOff>
    </xdr:from>
    <xdr:to>
      <xdr:col>10</xdr:col>
      <xdr:colOff>501650</xdr:colOff>
      <xdr:row>27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940E7CC-7407-43FA-A725-F003C10F2AE9}"/>
            </a:ext>
          </a:extLst>
        </xdr:cNvPr>
        <xdr:cNvSpPr/>
      </xdr:nvSpPr>
      <xdr:spPr>
        <a:xfrm>
          <a:off x="4749800" y="3816350"/>
          <a:ext cx="2355850" cy="23558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330200</xdr:colOff>
      <xdr:row>36</xdr:row>
      <xdr:rowOff>107950</xdr:rowOff>
    </xdr:from>
    <xdr:to>
      <xdr:col>19</xdr:col>
      <xdr:colOff>374650</xdr:colOff>
      <xdr:row>65</xdr:row>
      <xdr:rowOff>57150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D66D3A-FDC8-44C6-995A-D0FF8046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44450</xdr:colOff>
      <xdr:row>66</xdr:row>
      <xdr:rowOff>177800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9D1C025-53C6-4A99-AB70-8CA85C306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652236</xdr:colOff>
      <xdr:row>3</xdr:row>
      <xdr:rowOff>105229</xdr:rowOff>
    </xdr:from>
    <xdr:to>
      <xdr:col>18</xdr:col>
      <xdr:colOff>601436</xdr:colOff>
      <xdr:row>31</xdr:row>
      <xdr:rowOff>130629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C794D5-DAC6-4EA3-B30D-E66E0E863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607785</xdr:colOff>
      <xdr:row>23</xdr:row>
      <xdr:rowOff>2721</xdr:rowOff>
    </xdr:from>
    <xdr:to>
      <xdr:col>9</xdr:col>
      <xdr:colOff>498928</xdr:colOff>
      <xdr:row>40</xdr:row>
      <xdr:rowOff>36285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DF93A5-8D35-444F-940F-F09E4EEBA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9</xdr:row>
      <xdr:rowOff>6350</xdr:rowOff>
    </xdr:from>
    <xdr:to>
      <xdr:col>7</xdr:col>
      <xdr:colOff>450850</xdr:colOff>
      <xdr:row>21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FB2FC7-F755-4306-BAD3-E0B01311B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7152-35AE-4BA1-840F-78A3C953FC84}">
  <dimension ref="A1:M19"/>
  <sheetViews>
    <sheetView topLeftCell="C1" zoomScale="70" zoomScaleNormal="70" workbookViewId="0">
      <selection activeCell="K40" sqref="K40"/>
    </sheetView>
  </sheetViews>
  <sheetFormatPr defaultRowHeight="18" x14ac:dyDescent="0.55000000000000004"/>
  <cols>
    <col min="2" max="2" width="14.9140625" customWidth="1"/>
    <col min="3" max="3" width="12.58203125" customWidth="1"/>
    <col min="4" max="4" width="20.33203125" customWidth="1"/>
    <col min="5" max="5" width="11.33203125" customWidth="1"/>
    <col min="6" max="6" width="26.16406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L1" t="s">
        <v>9</v>
      </c>
      <c r="M1" t="s">
        <v>10</v>
      </c>
    </row>
    <row r="2" spans="1:13" x14ac:dyDescent="0.55000000000000004">
      <c r="A2">
        <v>0</v>
      </c>
      <c r="B2" s="2">
        <f>0.06*A2+0.012</f>
        <v>1.2E-2</v>
      </c>
      <c r="C2" s="6">
        <f>B2/6.2643</f>
        <v>1.9156170681480771E-3</v>
      </c>
      <c r="D2" s="2">
        <f>(E2/(273*F2))*B2/1.115</f>
        <v>1.135958212191396E-2</v>
      </c>
      <c r="E2" s="2">
        <v>288.14999999999998</v>
      </c>
      <c r="F2">
        <f>EXP(-34.2*A2/E2)</f>
        <v>1</v>
      </c>
      <c r="K2">
        <v>0</v>
      </c>
      <c r="L2">
        <v>1.9156170681480771E-3</v>
      </c>
      <c r="M2">
        <v>1.135958212191396E-2</v>
      </c>
    </row>
    <row r="3" spans="1:13" x14ac:dyDescent="0.55000000000000004">
      <c r="A3">
        <v>11</v>
      </c>
      <c r="B3" s="3">
        <f t="shared" ref="B3:B9" si="0">0.06*A3+0.012</f>
        <v>0.67199999999999993</v>
      </c>
      <c r="C3" s="3">
        <f t="shared" ref="C3:C9" si="1">B3/6.2643</f>
        <v>0.10727455581629231</v>
      </c>
      <c r="D3" s="4">
        <f t="shared" ref="D3:D9" si="2">(E3/(273*F3))*B3/1.115</f>
        <v>2.7152968226215042</v>
      </c>
      <c r="E3" s="2">
        <v>216.65</v>
      </c>
      <c r="F3" s="2">
        <f t="shared" ref="F3:F9" si="3">EXP(-34.2*A3/E3)</f>
        <v>0.17614614402749784</v>
      </c>
      <c r="K3">
        <v>11</v>
      </c>
      <c r="L3">
        <v>0.10727455581629231</v>
      </c>
      <c r="M3">
        <v>2.7152968226215042</v>
      </c>
    </row>
    <row r="4" spans="1:13" x14ac:dyDescent="0.55000000000000004">
      <c r="A4">
        <v>20</v>
      </c>
      <c r="B4" s="4">
        <f t="shared" si="0"/>
        <v>1.212</v>
      </c>
      <c r="C4" s="3">
        <f t="shared" si="1"/>
        <v>0.19347732388295577</v>
      </c>
      <c r="D4" s="4">
        <f t="shared" si="2"/>
        <v>20.27512512908427</v>
      </c>
      <c r="E4" s="2">
        <v>216.65</v>
      </c>
      <c r="F4" s="6">
        <f t="shared" si="3"/>
        <v>4.2546148893859395E-2</v>
      </c>
      <c r="K4">
        <v>20</v>
      </c>
      <c r="L4">
        <v>0.19347732388295577</v>
      </c>
      <c r="M4">
        <v>20.27512512908427</v>
      </c>
    </row>
    <row r="5" spans="1:13" x14ac:dyDescent="0.55000000000000004">
      <c r="A5">
        <v>32</v>
      </c>
      <c r="B5" s="4">
        <f t="shared" si="0"/>
        <v>1.9319999999999999</v>
      </c>
      <c r="C5" s="3">
        <f t="shared" si="1"/>
        <v>0.30841434797184042</v>
      </c>
      <c r="D5" s="4">
        <f t="shared" si="2"/>
        <v>173.9515263787232</v>
      </c>
      <c r="E5" s="2">
        <v>228.65</v>
      </c>
      <c r="F5" s="5">
        <f t="shared" si="3"/>
        <v>8.3428141574656261E-3</v>
      </c>
      <c r="K5">
        <v>32</v>
      </c>
      <c r="L5">
        <v>0.30841434797184042</v>
      </c>
      <c r="M5">
        <v>173.9515263787232</v>
      </c>
    </row>
    <row r="6" spans="1:13" x14ac:dyDescent="0.55000000000000004">
      <c r="A6">
        <v>47</v>
      </c>
      <c r="B6" s="4">
        <f t="shared" si="0"/>
        <v>2.8319999999999999</v>
      </c>
      <c r="C6" s="3">
        <f t="shared" si="1"/>
        <v>0.45208562808294617</v>
      </c>
      <c r="D6" s="4">
        <f t="shared" si="2"/>
        <v>955.7717256924019</v>
      </c>
      <c r="E6" s="2">
        <v>270.64999999999998</v>
      </c>
      <c r="F6" s="5">
        <f t="shared" si="3"/>
        <v>2.6345690601339866E-3</v>
      </c>
      <c r="K6">
        <v>47</v>
      </c>
      <c r="L6">
        <v>0.45208562808294617</v>
      </c>
      <c r="M6">
        <v>955.7717256924019</v>
      </c>
    </row>
    <row r="7" spans="1:13" x14ac:dyDescent="0.55000000000000004">
      <c r="A7">
        <v>51</v>
      </c>
      <c r="B7" s="4">
        <f t="shared" si="0"/>
        <v>3.0720000000000001</v>
      </c>
      <c r="C7" s="3">
        <f t="shared" si="1"/>
        <v>0.49039796944590774</v>
      </c>
      <c r="D7" s="4">
        <f>(E7/(273*F7))*B7/1.115</f>
        <v>1718.6847315223795</v>
      </c>
      <c r="E7" s="2">
        <v>270.64999999999998</v>
      </c>
      <c r="F7" s="5">
        <f t="shared" si="3"/>
        <v>1.5892620374577924E-3</v>
      </c>
      <c r="K7">
        <v>51</v>
      </c>
      <c r="L7">
        <v>0.49039796944590774</v>
      </c>
      <c r="M7">
        <v>1718.6847315223795</v>
      </c>
    </row>
    <row r="8" spans="1:13" x14ac:dyDescent="0.55000000000000004">
      <c r="A8">
        <v>71</v>
      </c>
      <c r="B8" s="4">
        <f t="shared" si="0"/>
        <v>4.2719999999999994</v>
      </c>
      <c r="C8" s="3">
        <f t="shared" si="1"/>
        <v>0.6819596762607153</v>
      </c>
      <c r="D8" s="4">
        <f t="shared" si="2"/>
        <v>246504.04177355833</v>
      </c>
      <c r="E8" s="2">
        <v>214.65</v>
      </c>
      <c r="F8" s="7">
        <f t="shared" si="3"/>
        <v>1.2220826484566166E-5</v>
      </c>
      <c r="K8">
        <v>71</v>
      </c>
      <c r="L8">
        <v>0.6819596762607153</v>
      </c>
      <c r="M8">
        <v>246504.04177355833</v>
      </c>
    </row>
    <row r="9" spans="1:13" x14ac:dyDescent="0.55000000000000004">
      <c r="A9">
        <v>84.852000000000004</v>
      </c>
      <c r="B9" s="4">
        <f t="shared" si="0"/>
        <v>5.1031199999999997</v>
      </c>
      <c r="C9" s="3">
        <f t="shared" si="1"/>
        <v>0.81463531440065118</v>
      </c>
      <c r="D9" s="4">
        <f t="shared" si="2"/>
        <v>17282680.45228152</v>
      </c>
      <c r="E9" s="6">
        <v>186.946</v>
      </c>
      <c r="F9" s="8">
        <f t="shared" si="3"/>
        <v>1.8134406370049792E-7</v>
      </c>
      <c r="K9">
        <v>84.852000000000004</v>
      </c>
      <c r="L9">
        <v>0.81463531440065118</v>
      </c>
      <c r="M9">
        <v>17282680.45228152</v>
      </c>
    </row>
    <row r="10" spans="1:13" x14ac:dyDescent="0.55000000000000004">
      <c r="A10" s="1" t="s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</row>
    <row r="11" spans="1:13" x14ac:dyDescent="0.55000000000000004">
      <c r="A11" t="s">
        <v>7</v>
      </c>
      <c r="E11">
        <v>186.8673</v>
      </c>
    </row>
    <row r="12" spans="1:13" x14ac:dyDescent="0.55000000000000004">
      <c r="A12" s="1" t="s">
        <v>6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</row>
    <row r="13" spans="1:13" x14ac:dyDescent="0.55000000000000004">
      <c r="A13">
        <v>85</v>
      </c>
      <c r="B13">
        <f>0.06*A13+0.012</f>
        <v>5.1119999999999992</v>
      </c>
      <c r="C13">
        <f>B13/6.2643</f>
        <v>0.81605287103108071</v>
      </c>
      <c r="D13">
        <f>(E13/(273*F13))*B13/1.115</f>
        <v>17897240.359230973</v>
      </c>
      <c r="E13">
        <v>186.8673</v>
      </c>
      <c r="F13">
        <f>EXP(-34.2*A13/E13)</f>
        <v>1.7534790064711715E-7</v>
      </c>
    </row>
    <row r="14" spans="1:13" x14ac:dyDescent="0.55000000000000004">
      <c r="A14">
        <v>86</v>
      </c>
      <c r="B14">
        <f t="shared" ref="B14:B19" si="4">0.06*A14+0.012</f>
        <v>5.1719999999999997</v>
      </c>
      <c r="C14">
        <f t="shared" ref="C14:C19" si="5">B14/6.2643</f>
        <v>0.82563095637182116</v>
      </c>
      <c r="D14">
        <f t="shared" ref="D14:D19" si="6">(E14/(273*F14))*B14/1.115</f>
        <v>21743891.106645565</v>
      </c>
      <c r="E14">
        <v>186.8673</v>
      </c>
      <c r="F14">
        <f t="shared" ref="F14:F19" si="7">EXP(-34.2*A14/E14)</f>
        <v>1.4602158155493779E-7</v>
      </c>
    </row>
    <row r="15" spans="1:13" x14ac:dyDescent="0.55000000000000004">
      <c r="A15">
        <v>87</v>
      </c>
      <c r="B15">
        <f t="shared" si="4"/>
        <v>5.2319999999999993</v>
      </c>
      <c r="C15">
        <f t="shared" si="5"/>
        <v>0.8352090417125615</v>
      </c>
      <c r="D15">
        <f t="shared" si="6"/>
        <v>26413746.547020994</v>
      </c>
      <c r="E15">
        <v>186.8673</v>
      </c>
      <c r="F15">
        <f t="shared" si="7"/>
        <v>1.2159998609117045E-7</v>
      </c>
    </row>
    <row r="16" spans="1:13" x14ac:dyDescent="0.55000000000000004">
      <c r="A16">
        <v>88</v>
      </c>
      <c r="B16">
        <f t="shared" si="4"/>
        <v>5.2919999999999989</v>
      </c>
      <c r="C16">
        <f t="shared" si="5"/>
        <v>0.84478712705330183</v>
      </c>
      <c r="D16">
        <f t="shared" si="6"/>
        <v>32082309.868027505</v>
      </c>
      <c r="E16">
        <v>186.8673</v>
      </c>
      <c r="F16">
        <f t="shared" si="7"/>
        <v>1.0126281649544824E-7</v>
      </c>
    </row>
    <row r="17" spans="1:6" x14ac:dyDescent="0.55000000000000004">
      <c r="A17">
        <v>89</v>
      </c>
      <c r="B17">
        <f t="shared" si="4"/>
        <v>5.3519999999999994</v>
      </c>
      <c r="C17">
        <f t="shared" si="5"/>
        <v>0.85436521239404228</v>
      </c>
      <c r="D17">
        <f t="shared" si="6"/>
        <v>38962374.921100162</v>
      </c>
      <c r="E17">
        <v>186.8673</v>
      </c>
      <c r="F17">
        <f t="shared" si="7"/>
        <v>8.4326966920068013E-8</v>
      </c>
    </row>
    <row r="18" spans="1:6" x14ac:dyDescent="0.55000000000000004">
      <c r="A18">
        <v>90</v>
      </c>
      <c r="B18">
        <f t="shared" si="4"/>
        <v>5.411999999999999</v>
      </c>
      <c r="C18">
        <f t="shared" si="5"/>
        <v>0.86394329773478262</v>
      </c>
      <c r="D18">
        <f t="shared" si="6"/>
        <v>47311925.896509938</v>
      </c>
      <c r="E18">
        <v>186.8673</v>
      </c>
      <c r="F18">
        <f t="shared" si="7"/>
        <v>7.0223578565562217E-8</v>
      </c>
    </row>
    <row r="19" spans="1:6" x14ac:dyDescent="0.55000000000000004">
      <c r="A19">
        <v>91</v>
      </c>
      <c r="B19">
        <f t="shared" si="4"/>
        <v>5.4719999999999995</v>
      </c>
      <c r="C19">
        <f t="shared" si="5"/>
        <v>0.87352138307552307</v>
      </c>
      <c r="D19">
        <f t="shared" si="6"/>
        <v>57443705.953706436</v>
      </c>
      <c r="E19">
        <v>186.8673</v>
      </c>
      <c r="F19">
        <f t="shared" si="7"/>
        <v>5.8478932264076857E-8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999A-F6BD-4D5B-9FD0-12E2F97F3C52}">
  <dimension ref="A1:B16"/>
  <sheetViews>
    <sheetView zoomScale="40" zoomScaleNormal="40" workbookViewId="0">
      <selection activeCell="W49" sqref="W49"/>
    </sheetView>
  </sheetViews>
  <sheetFormatPr defaultRowHeight="18" x14ac:dyDescent="0.55000000000000004"/>
  <sheetData>
    <row r="1" spans="1:2" x14ac:dyDescent="0.55000000000000004">
      <c r="A1">
        <v>0</v>
      </c>
      <c r="B1">
        <v>1.5E-5</v>
      </c>
    </row>
    <row r="2" spans="1:2" x14ac:dyDescent="0.55000000000000004">
      <c r="A2">
        <v>5</v>
      </c>
      <c r="B2">
        <v>5.2499999999999997E-4</v>
      </c>
    </row>
    <row r="3" spans="1:2" x14ac:dyDescent="0.55000000000000004">
      <c r="A3">
        <v>9</v>
      </c>
      <c r="B3">
        <v>1.9300000000000001E-3</v>
      </c>
    </row>
    <row r="4" spans="1:2" x14ac:dyDescent="0.55000000000000004">
      <c r="A4">
        <v>9.5</v>
      </c>
      <c r="B4">
        <v>2.5300000000000001E-3</v>
      </c>
    </row>
    <row r="5" spans="1:2" x14ac:dyDescent="0.55000000000000004">
      <c r="A5">
        <v>10</v>
      </c>
      <c r="B5">
        <v>1.3100000000000001E-2</v>
      </c>
    </row>
    <row r="6" spans="1:2" x14ac:dyDescent="0.55000000000000004">
      <c r="A6">
        <v>10.5</v>
      </c>
      <c r="B6">
        <v>3.2399999999999998E-2</v>
      </c>
    </row>
    <row r="7" spans="1:2" x14ac:dyDescent="0.55000000000000004">
      <c r="A7">
        <v>11.1</v>
      </c>
      <c r="B7">
        <v>5.1499999999999997E-2</v>
      </c>
    </row>
    <row r="8" spans="1:2" x14ac:dyDescent="0.55000000000000004">
      <c r="A8">
        <v>12</v>
      </c>
      <c r="B8">
        <v>8.48E-2</v>
      </c>
    </row>
    <row r="9" spans="1:2" x14ac:dyDescent="0.55000000000000004">
      <c r="A9">
        <v>13.1</v>
      </c>
      <c r="B9">
        <v>0.129</v>
      </c>
    </row>
    <row r="10" spans="1:2" x14ac:dyDescent="0.55000000000000004">
      <c r="A10">
        <v>14.1</v>
      </c>
      <c r="B10">
        <v>0.17</v>
      </c>
    </row>
    <row r="11" spans="1:2" x14ac:dyDescent="0.55000000000000004">
      <c r="A11">
        <v>15.1</v>
      </c>
      <c r="B11">
        <v>0.21299999999999999</v>
      </c>
    </row>
    <row r="12" spans="1:2" x14ac:dyDescent="0.55000000000000004">
      <c r="A12">
        <v>20</v>
      </c>
      <c r="B12">
        <v>0.433</v>
      </c>
    </row>
    <row r="13" spans="1:2" x14ac:dyDescent="0.55000000000000004">
      <c r="A13">
        <v>25</v>
      </c>
      <c r="B13">
        <v>0.67</v>
      </c>
    </row>
    <row r="14" spans="1:2" x14ac:dyDescent="0.55000000000000004">
      <c r="A14">
        <v>30.2</v>
      </c>
      <c r="B14">
        <v>0.92500000000000004</v>
      </c>
    </row>
    <row r="15" spans="1:2" x14ac:dyDescent="0.55000000000000004">
      <c r="A15">
        <v>35.1</v>
      </c>
      <c r="B15">
        <v>1.17</v>
      </c>
    </row>
    <row r="16" spans="1:2" x14ac:dyDescent="0.55000000000000004">
      <c r="A16">
        <v>40</v>
      </c>
      <c r="B16">
        <v>1.34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F085-8907-48DF-8F0F-B64858E0C64A}">
  <dimension ref="A1:I19"/>
  <sheetViews>
    <sheetView tabSelected="1" zoomScale="145" zoomScaleNormal="145" workbookViewId="0">
      <selection activeCell="D1" sqref="D1:D15"/>
    </sheetView>
  </sheetViews>
  <sheetFormatPr defaultRowHeight="18" x14ac:dyDescent="0.55000000000000004"/>
  <sheetData>
    <row r="1" spans="1:9" x14ac:dyDescent="0.55000000000000004">
      <c r="A1" t="s">
        <v>11</v>
      </c>
      <c r="B1">
        <v>0</v>
      </c>
      <c r="C1">
        <v>1.06</v>
      </c>
      <c r="D1">
        <f>-10*LOG10(C1/$C$1)</f>
        <v>0</v>
      </c>
    </row>
    <row r="2" spans="1:9" x14ac:dyDescent="0.55000000000000004">
      <c r="A2">
        <v>9</v>
      </c>
      <c r="B2">
        <v>1</v>
      </c>
      <c r="C2">
        <v>0.81</v>
      </c>
      <c r="D2" s="3">
        <f t="shared" ref="D2:D15" si="0">-10*LOG10(C2/$C$1)</f>
        <v>1.1682084638612047</v>
      </c>
    </row>
    <row r="3" spans="1:9" x14ac:dyDescent="0.55000000000000004">
      <c r="B3">
        <v>2</v>
      </c>
      <c r="C3">
        <v>0.76</v>
      </c>
      <c r="D3" s="3">
        <f t="shared" si="0"/>
        <v>1.4449227298397893</v>
      </c>
      <c r="F3" t="s">
        <v>12</v>
      </c>
    </row>
    <row r="4" spans="1:9" x14ac:dyDescent="0.55000000000000004">
      <c r="B4">
        <v>3</v>
      </c>
      <c r="C4">
        <v>0.65</v>
      </c>
      <c r="D4" s="3">
        <f t="shared" si="0"/>
        <v>2.1239250862191468</v>
      </c>
      <c r="G4">
        <v>9</v>
      </c>
      <c r="H4">
        <v>15</v>
      </c>
      <c r="I4">
        <v>25</v>
      </c>
    </row>
    <row r="5" spans="1:9" x14ac:dyDescent="0.55000000000000004">
      <c r="B5">
        <v>4</v>
      </c>
      <c r="C5">
        <v>0.5</v>
      </c>
      <c r="D5" s="3">
        <f t="shared" si="0"/>
        <v>3.2633586092875149</v>
      </c>
      <c r="F5">
        <v>0</v>
      </c>
      <c r="G5">
        <v>0</v>
      </c>
      <c r="H5">
        <v>0</v>
      </c>
      <c r="I5">
        <v>0</v>
      </c>
    </row>
    <row r="6" spans="1:9" x14ac:dyDescent="0.55000000000000004">
      <c r="B6">
        <v>5</v>
      </c>
      <c r="C6">
        <v>0.36</v>
      </c>
      <c r="D6" s="3">
        <f t="shared" si="0"/>
        <v>4.6900336449748297</v>
      </c>
      <c r="F6">
        <v>1</v>
      </c>
      <c r="G6" s="7">
        <v>1.1682084638612047</v>
      </c>
    </row>
    <row r="7" spans="1:9" x14ac:dyDescent="0.55000000000000004">
      <c r="B7">
        <v>10</v>
      </c>
      <c r="C7">
        <v>7.0000000000000007E-2</v>
      </c>
      <c r="D7" s="4">
        <f t="shared" si="0"/>
        <v>11.802078252505135</v>
      </c>
      <c r="F7">
        <v>2</v>
      </c>
      <c r="G7" s="7">
        <v>1.4449227298397893</v>
      </c>
    </row>
    <row r="8" spans="1:9" x14ac:dyDescent="0.55000000000000004">
      <c r="A8">
        <v>15</v>
      </c>
      <c r="B8">
        <v>3</v>
      </c>
      <c r="C8">
        <v>1.03</v>
      </c>
      <c r="D8" s="6">
        <f t="shared" si="0"/>
        <v>0.12468640559598032</v>
      </c>
      <c r="F8">
        <v>3</v>
      </c>
      <c r="G8" s="7">
        <v>2.1239250862191468</v>
      </c>
      <c r="H8">
        <v>0.12468640559598032</v>
      </c>
      <c r="I8">
        <v>0.12468640559598032</v>
      </c>
    </row>
    <row r="9" spans="1:9" x14ac:dyDescent="0.55000000000000004">
      <c r="B9">
        <v>3.5</v>
      </c>
      <c r="C9">
        <v>1.04</v>
      </c>
      <c r="D9" s="5">
        <f t="shared" si="0"/>
        <v>8.2725259659898853E-2</v>
      </c>
      <c r="F9">
        <v>3.5</v>
      </c>
      <c r="H9">
        <v>8.2725259659898853E-2</v>
      </c>
    </row>
    <row r="10" spans="1:9" x14ac:dyDescent="0.55000000000000004">
      <c r="B10">
        <v>4</v>
      </c>
      <c r="C10">
        <v>1.03</v>
      </c>
      <c r="D10" s="6">
        <f t="shared" si="0"/>
        <v>0.12468640559598032</v>
      </c>
      <c r="F10">
        <v>4</v>
      </c>
      <c r="G10">
        <v>3.2633586092875149</v>
      </c>
      <c r="H10">
        <v>0.12468640559598032</v>
      </c>
    </row>
    <row r="11" spans="1:9" x14ac:dyDescent="0.55000000000000004">
      <c r="B11">
        <v>5</v>
      </c>
      <c r="C11">
        <v>0.92</v>
      </c>
      <c r="D11" s="2">
        <f t="shared" si="0"/>
        <v>0.61518037919214963</v>
      </c>
      <c r="F11">
        <v>5</v>
      </c>
      <c r="G11">
        <v>4.6900336449748297</v>
      </c>
      <c r="H11">
        <v>0.61518037919214963</v>
      </c>
      <c r="I11">
        <v>8.2725259659898853E-2</v>
      </c>
    </row>
    <row r="12" spans="1:9" x14ac:dyDescent="0.55000000000000004">
      <c r="B12">
        <v>10</v>
      </c>
      <c r="C12">
        <v>0.99</v>
      </c>
      <c r="D12" s="2">
        <f t="shared" si="0"/>
        <v>0.29670670667220367</v>
      </c>
      <c r="F12">
        <v>10</v>
      </c>
      <c r="G12">
        <v>11.802078252505135</v>
      </c>
      <c r="H12">
        <v>0.29670670667220367</v>
      </c>
      <c r="I12">
        <v>8.2725259659898853E-2</v>
      </c>
    </row>
    <row r="13" spans="1:9" x14ac:dyDescent="0.55000000000000004">
      <c r="A13">
        <v>25</v>
      </c>
      <c r="B13">
        <v>3</v>
      </c>
      <c r="C13">
        <v>1.03</v>
      </c>
      <c r="D13" s="6">
        <f t="shared" si="0"/>
        <v>0.12468640559598032</v>
      </c>
    </row>
    <row r="14" spans="1:9" x14ac:dyDescent="0.55000000000000004">
      <c r="B14">
        <v>5</v>
      </c>
      <c r="C14">
        <v>1.04</v>
      </c>
      <c r="D14" s="5">
        <f t="shared" si="0"/>
        <v>8.2725259659898853E-2</v>
      </c>
    </row>
    <row r="15" spans="1:9" x14ac:dyDescent="0.55000000000000004">
      <c r="B15">
        <v>10</v>
      </c>
      <c r="C15">
        <v>1.04</v>
      </c>
      <c r="D15" s="5">
        <f t="shared" si="0"/>
        <v>8.2725259659898853E-2</v>
      </c>
      <c r="F15" t="s">
        <v>13</v>
      </c>
    </row>
    <row r="16" spans="1:9" x14ac:dyDescent="0.55000000000000004">
      <c r="G16">
        <v>3</v>
      </c>
      <c r="H16">
        <v>5</v>
      </c>
      <c r="I16">
        <v>10</v>
      </c>
    </row>
    <row r="17" spans="6:9" x14ac:dyDescent="0.55000000000000004">
      <c r="F17">
        <v>9</v>
      </c>
      <c r="G17" s="7">
        <v>2.1239250862191468</v>
      </c>
      <c r="H17">
        <v>4.6900336449748297</v>
      </c>
      <c r="I17">
        <v>11.802078252505135</v>
      </c>
    </row>
    <row r="18" spans="6:9" x14ac:dyDescent="0.55000000000000004">
      <c r="F18">
        <v>15</v>
      </c>
      <c r="G18">
        <v>0.12468640559598032</v>
      </c>
      <c r="H18">
        <v>0.61518037919214963</v>
      </c>
      <c r="I18">
        <v>0.29670670667220367</v>
      </c>
    </row>
    <row r="19" spans="6:9" x14ac:dyDescent="0.55000000000000004">
      <c r="F19">
        <v>25</v>
      </c>
      <c r="G19">
        <v>0.12468640559598032</v>
      </c>
      <c r="H19">
        <v>8.2725259659898853E-2</v>
      </c>
      <c r="I19">
        <v>8.2725259659898853E-2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12FA-E565-4E7A-B741-80AC31827FD6}">
  <dimension ref="C5:D8"/>
  <sheetViews>
    <sheetView workbookViewId="0">
      <selection activeCell="F6" sqref="F6"/>
    </sheetView>
  </sheetViews>
  <sheetFormatPr defaultRowHeight="18" x14ac:dyDescent="0.55000000000000004"/>
  <sheetData>
    <row r="5" spans="3:4" x14ac:dyDescent="0.55000000000000004">
      <c r="D5" t="s">
        <v>14</v>
      </c>
    </row>
    <row r="6" spans="3:4" x14ac:dyDescent="0.55000000000000004">
      <c r="C6">
        <v>9</v>
      </c>
      <c r="D6">
        <v>1.0642</v>
      </c>
    </row>
    <row r="7" spans="3:4" x14ac:dyDescent="0.55000000000000004">
      <c r="C7">
        <v>15</v>
      </c>
      <c r="D7">
        <v>4.4400000000000002E-2</v>
      </c>
    </row>
    <row r="8" spans="3:4" x14ac:dyDescent="0.55000000000000004">
      <c r="C8">
        <v>25</v>
      </c>
      <c r="D8">
        <v>1.21E-2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</dc:creator>
  <cp:lastModifiedBy>anony</cp:lastModifiedBy>
  <dcterms:created xsi:type="dcterms:W3CDTF">2019-05-04T01:32:02Z</dcterms:created>
  <dcterms:modified xsi:type="dcterms:W3CDTF">2019-05-11T00:12:24Z</dcterms:modified>
</cp:coreProperties>
</file>