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ick\Desktop\MH_London\"/>
    </mc:Choice>
  </mc:AlternateContent>
  <xr:revisionPtr revIDLastSave="0" documentId="13_ncr:1_{BE54B244-30EE-4353-B8FE-60722EC55E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1_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qEaLtqRQ1MZQE7H003s85u8W2GoYx3ACWL7TsTvR2BQ="/>
    </ext>
  </extLst>
</workbook>
</file>

<file path=xl/calcChain.xml><?xml version="1.0" encoding="utf-8"?>
<calcChain xmlns="http://schemas.openxmlformats.org/spreadsheetml/2006/main">
  <c r="L2" i="1" l="1"/>
  <c r="N2" i="1"/>
  <c r="G21" i="1"/>
  <c r="G22" i="1"/>
  <c r="G23" i="1"/>
  <c r="G20" i="1"/>
  <c r="J3" i="1"/>
  <c r="J4" i="1"/>
  <c r="J5" i="1"/>
  <c r="J2" i="1"/>
  <c r="I4" i="1"/>
  <c r="K4" i="1" s="1"/>
  <c r="L4" i="1" s="1"/>
  <c r="M4" i="1" s="1"/>
  <c r="N4" i="1" s="1"/>
  <c r="H3" i="1"/>
  <c r="I3" i="1" s="1"/>
  <c r="K3" i="1" s="1"/>
  <c r="L3" i="1" s="1"/>
  <c r="M3" i="1" s="1"/>
  <c r="N3" i="1" s="1"/>
  <c r="H4" i="1"/>
  <c r="H5" i="1"/>
  <c r="I5" i="1" s="1"/>
  <c r="K5" i="1" s="1"/>
  <c r="L5" i="1" s="1"/>
  <c r="M5" i="1" s="1"/>
  <c r="N5" i="1" s="1"/>
  <c r="H2" i="1"/>
  <c r="G2" i="1"/>
  <c r="I2" i="1" s="1"/>
  <c r="K2" i="1" s="1"/>
  <c r="M2" i="1" s="1"/>
  <c r="G3" i="1"/>
  <c r="G4" i="1"/>
  <c r="G5" i="1"/>
  <c r="F3" i="1"/>
  <c r="F4" i="1"/>
  <c r="F5" i="1"/>
  <c r="F2" i="1"/>
</calcChain>
</file>

<file path=xl/sharedStrings.xml><?xml version="1.0" encoding="utf-8"?>
<sst xmlns="http://schemas.openxmlformats.org/spreadsheetml/2006/main" count="32" uniqueCount="32">
  <si>
    <t>SKU</t>
  </si>
  <si>
    <t xml:space="preserve">Buying price </t>
  </si>
  <si>
    <t>Dimentions ( L X B X H) Inches</t>
  </si>
  <si>
    <t>Weight ( Pounds)</t>
  </si>
  <si>
    <t>MH-107</t>
  </si>
  <si>
    <t>20.5 X 20.5 X 7</t>
  </si>
  <si>
    <t>MH-901</t>
  </si>
  <si>
    <t xml:space="preserve">30 X 18.5 X 6.25 </t>
  </si>
  <si>
    <t>MH-805</t>
  </si>
  <si>
    <t>23 X 22.75 X 4.75</t>
  </si>
  <si>
    <t>MH-11500</t>
  </si>
  <si>
    <t>18 X 81 X 14.5</t>
  </si>
  <si>
    <t>Expenses involved in selling</t>
  </si>
  <si>
    <t>Channel Commison</t>
  </si>
  <si>
    <t>Storage (Needs to be calculated for 3 month)</t>
  </si>
  <si>
    <t>2$ Per Cubic Meter per month</t>
  </si>
  <si>
    <t>Clossing fee per order</t>
  </si>
  <si>
    <t xml:space="preserve">5$ for order value below 120$ and 10$ for orders above 120$ </t>
  </si>
  <si>
    <t>Returns</t>
  </si>
  <si>
    <t>10% of revenue</t>
  </si>
  <si>
    <t>length</t>
  </si>
  <si>
    <t>bredth</t>
  </si>
  <si>
    <t>height</t>
  </si>
  <si>
    <t>cubic_inches</t>
  </si>
  <si>
    <t>cloasing_fee</t>
  </si>
  <si>
    <t>cubic_meter</t>
  </si>
  <si>
    <t>storage_Cost</t>
  </si>
  <si>
    <t>Selling_cost</t>
  </si>
  <si>
    <t>Total_Cost</t>
  </si>
  <si>
    <t xml:space="preserve">selling_Cost </t>
  </si>
  <si>
    <t>Selling Cost = ( Buying Price) + ( Cloasing Fees) + ( Storage Cost)) / (15 % )</t>
  </si>
  <si>
    <t>Cubic Inches = (length * Bredth *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</si>
</sst>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</font>
    <font>
      <strike/>
      <sz val="11"/>
      <color theme="1"/>
      <name val="Aptos Narrow"/>
    </font>
    <font>
      <sz val="11"/>
      <name val="Aptos Narrow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9" fontId="3" fillId="0" borderId="8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2" borderId="0" xfId="0" applyFont="1" applyFill="1"/>
    <xf numFmtId="0" fontId="2" fillId="0" borderId="1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vertical="top"/>
    </xf>
    <xf numFmtId="0" fontId="6" fillId="0" borderId="0" xfId="0" applyFont="1"/>
    <xf numFmtId="0" fontId="6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9</xdr:row>
      <xdr:rowOff>114300</xdr:rowOff>
    </xdr:from>
    <xdr:ext cx="3152775" cy="1409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69613" y="3075150"/>
          <a:ext cx="3152775" cy="1409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Calculate the selling cost of the SKUs if net margin  required for each SKU is 15% of the selling cost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zoomScaleNormal="100" workbookViewId="0">
      <selection activeCell="J20" sqref="J20"/>
    </sheetView>
  </sheetViews>
  <sheetFormatPr defaultColWidth="12.6640625" defaultRowHeight="15" customHeight="1" x14ac:dyDescent="0.3"/>
  <cols>
    <col min="1" max="1" width="37.6640625" customWidth="1"/>
    <col min="2" max="2" width="40.5546875" customWidth="1"/>
    <col min="3" max="3" width="27.77734375" customWidth="1"/>
    <col min="4" max="4" width="16.109375" customWidth="1"/>
    <col min="5" max="5" width="5.6640625" customWidth="1"/>
    <col min="6" max="6" width="8.6640625" customWidth="1"/>
    <col min="7" max="7" width="10.88671875" style="17" bestFit="1" customWidth="1"/>
    <col min="8" max="8" width="8.6640625" customWidth="1"/>
    <col min="9" max="9" width="11.88671875" bestFit="1" customWidth="1"/>
    <col min="10" max="10" width="11.21875" bestFit="1" customWidth="1"/>
    <col min="11" max="12" width="11.44140625" bestFit="1" customWidth="1"/>
    <col min="13" max="13" width="9.6640625" bestFit="1" customWidth="1"/>
    <col min="14" max="14" width="11" bestFit="1" customWidth="1"/>
    <col min="15" max="25" width="8.6640625" customWidth="1"/>
  </cols>
  <sheetData>
    <row r="1" spans="1:14" s="14" customFormat="1" ht="14.4" x14ac:dyDescent="0.3">
      <c r="A1" s="11" t="s">
        <v>0</v>
      </c>
      <c r="B1" s="12" t="s">
        <v>1</v>
      </c>
      <c r="C1" s="12" t="s">
        <v>2</v>
      </c>
      <c r="D1" s="13" t="s">
        <v>3</v>
      </c>
      <c r="F1" s="18" t="s">
        <v>20</v>
      </c>
      <c r="G1" s="18" t="s">
        <v>21</v>
      </c>
      <c r="H1" s="18" t="s">
        <v>22</v>
      </c>
      <c r="I1" s="18" t="s">
        <v>23</v>
      </c>
      <c r="J1" s="19" t="s">
        <v>24</v>
      </c>
      <c r="K1" s="19" t="s">
        <v>25</v>
      </c>
      <c r="L1" s="19" t="s">
        <v>26</v>
      </c>
      <c r="M1" s="19" t="s">
        <v>28</v>
      </c>
      <c r="N1" s="19" t="s">
        <v>27</v>
      </c>
    </row>
    <row r="2" spans="1:14" ht="14.4" x14ac:dyDescent="0.3">
      <c r="A2" s="1" t="s">
        <v>4</v>
      </c>
      <c r="B2" s="2">
        <v>30</v>
      </c>
      <c r="C2" s="2" t="s">
        <v>5</v>
      </c>
      <c r="D2" s="3">
        <v>8</v>
      </c>
      <c r="F2" s="17" t="str">
        <f>LEFT(C2,FIND(" X ", C2) - 1)</f>
        <v>20.5</v>
      </c>
      <c r="G2" s="17" t="str">
        <f>MID(C2,FIND(" X ",C2)+3,FIND(" X ",C2,FIND(" X ",C2)+3)-FIND(" X ",C2)-3)</f>
        <v>20.5</v>
      </c>
      <c r="H2" s="17">
        <f>RIGHT(C2, LEN(C2) - FIND(" X ", C2, FIND(" X ", C2) + 3) - 2) * 1</f>
        <v>7</v>
      </c>
      <c r="I2" s="17">
        <f>F2*G2*H2</f>
        <v>2941.75</v>
      </c>
      <c r="J2" s="17">
        <f>IF(B2 &lt; 120,5,10)</f>
        <v>5</v>
      </c>
      <c r="K2" s="17">
        <f>ROUND(I2/61023, 3)</f>
        <v>4.8000000000000001E-2</v>
      </c>
      <c r="L2" s="17">
        <f>K2*2*3</f>
        <v>0.28800000000000003</v>
      </c>
      <c r="M2" s="17">
        <f>B2+J2+L2</f>
        <v>35.287999999999997</v>
      </c>
      <c r="N2" s="17">
        <f>ROUND(M2/0.85,2)</f>
        <v>41.52</v>
      </c>
    </row>
    <row r="3" spans="1:14" ht="14.4" x14ac:dyDescent="0.3">
      <c r="A3" s="1" t="s">
        <v>6</v>
      </c>
      <c r="B3" s="2">
        <v>45</v>
      </c>
      <c r="C3" s="2" t="s">
        <v>7</v>
      </c>
      <c r="D3" s="3">
        <v>20.5</v>
      </c>
      <c r="E3" s="4"/>
      <c r="F3" s="17" t="str">
        <f t="shared" ref="F3:F5" si="0">LEFT(C3,FIND(" X ", C3) - 1)</f>
        <v>30</v>
      </c>
      <c r="G3" s="17" t="str">
        <f t="shared" ref="G3:G5" si="1">MID(C3,FIND(" X ",C3)+3,FIND(" X ",C3,FIND(" X ",C3)+3)-FIND(" X ",C3)-3)</f>
        <v>18.5</v>
      </c>
      <c r="H3" s="17">
        <f t="shared" ref="H3:H5" si="2">RIGHT(C3, LEN(C3) - FIND(" X ", C3, FIND(" X ", C3) + 3) - 2) * 1</f>
        <v>6.25</v>
      </c>
      <c r="I3" s="17">
        <f t="shared" ref="I3:I5" si="3">F3*G3*H3</f>
        <v>3468.75</v>
      </c>
      <c r="J3" s="17">
        <f t="shared" ref="J3:J5" si="4">IF(B3 &lt; 120,5,10)</f>
        <v>5</v>
      </c>
      <c r="K3" s="17">
        <f t="shared" ref="K3:K5" si="5">ROUND(I3/61023, 3)</f>
        <v>5.7000000000000002E-2</v>
      </c>
      <c r="L3" s="17">
        <f t="shared" ref="L3:L5" si="6">K3*2*3</f>
        <v>0.34200000000000003</v>
      </c>
      <c r="M3" s="17">
        <f>B3+J3+L3</f>
        <v>50.341999999999999</v>
      </c>
      <c r="N3" s="17">
        <f t="shared" ref="N3:N5" si="7">ROUND(M3/0.85,2)</f>
        <v>59.23</v>
      </c>
    </row>
    <row r="4" spans="1:14" ht="14.4" x14ac:dyDescent="0.3">
      <c r="A4" s="1" t="s">
        <v>8</v>
      </c>
      <c r="B4" s="2">
        <v>20.5</v>
      </c>
      <c r="C4" s="2" t="s">
        <v>9</v>
      </c>
      <c r="D4" s="3">
        <v>14.5</v>
      </c>
      <c r="F4" s="17" t="str">
        <f t="shared" si="0"/>
        <v>23</v>
      </c>
      <c r="G4" s="17" t="str">
        <f t="shared" si="1"/>
        <v>22.75</v>
      </c>
      <c r="H4" s="17">
        <f t="shared" si="2"/>
        <v>4.75</v>
      </c>
      <c r="I4" s="17">
        <f t="shared" si="3"/>
        <v>2485.4375</v>
      </c>
      <c r="J4" s="17">
        <f t="shared" si="4"/>
        <v>5</v>
      </c>
      <c r="K4" s="17">
        <f t="shared" si="5"/>
        <v>4.1000000000000002E-2</v>
      </c>
      <c r="L4" s="17">
        <f t="shared" si="6"/>
        <v>0.246</v>
      </c>
      <c r="M4" s="17">
        <f>B4+J4+L4</f>
        <v>25.745999999999999</v>
      </c>
      <c r="N4" s="17">
        <f t="shared" si="7"/>
        <v>30.29</v>
      </c>
    </row>
    <row r="5" spans="1:14" ht="14.4" x14ac:dyDescent="0.3">
      <c r="A5" s="5" t="s">
        <v>10</v>
      </c>
      <c r="B5" s="6">
        <v>163</v>
      </c>
      <c r="C5" s="6" t="s">
        <v>11</v>
      </c>
      <c r="D5" s="7">
        <v>105</v>
      </c>
      <c r="F5" s="17" t="str">
        <f t="shared" si="0"/>
        <v>18</v>
      </c>
      <c r="G5" s="17" t="str">
        <f t="shared" si="1"/>
        <v>81</v>
      </c>
      <c r="H5" s="17">
        <f t="shared" si="2"/>
        <v>14.5</v>
      </c>
      <c r="I5" s="17">
        <f t="shared" si="3"/>
        <v>21141</v>
      </c>
      <c r="J5" s="17">
        <f t="shared" si="4"/>
        <v>10</v>
      </c>
      <c r="K5" s="17">
        <f t="shared" si="5"/>
        <v>0.34599999999999997</v>
      </c>
      <c r="L5" s="17">
        <f t="shared" si="6"/>
        <v>2.0759999999999996</v>
      </c>
      <c r="M5" s="17">
        <f>B5+J5+L5</f>
        <v>175.07599999999999</v>
      </c>
      <c r="N5" s="17">
        <f t="shared" si="7"/>
        <v>205.97</v>
      </c>
    </row>
    <row r="11" spans="1:14" ht="14.4" x14ac:dyDescent="0.3">
      <c r="A11" s="15" t="s">
        <v>12</v>
      </c>
      <c r="B11" s="16"/>
    </row>
    <row r="12" spans="1:14" ht="14.4" x14ac:dyDescent="0.3">
      <c r="A12" s="1" t="s">
        <v>13</v>
      </c>
      <c r="B12" s="8">
        <v>0.15</v>
      </c>
    </row>
    <row r="13" spans="1:14" ht="14.4" x14ac:dyDescent="0.3">
      <c r="A13" s="1" t="s">
        <v>14</v>
      </c>
      <c r="B13" s="3" t="s">
        <v>15</v>
      </c>
    </row>
    <row r="14" spans="1:14" ht="14.4" x14ac:dyDescent="0.3">
      <c r="A14" s="1" t="s">
        <v>16</v>
      </c>
      <c r="B14" s="9" t="s">
        <v>17</v>
      </c>
      <c r="J14" s="22" t="s">
        <v>31</v>
      </c>
    </row>
    <row r="15" spans="1:14" ht="14.4" x14ac:dyDescent="0.3">
      <c r="A15" s="5" t="s">
        <v>18</v>
      </c>
      <c r="B15" s="10" t="s">
        <v>19</v>
      </c>
    </row>
    <row r="16" spans="1:14" ht="15" customHeight="1" x14ac:dyDescent="0.3">
      <c r="J16" s="23" t="s">
        <v>30</v>
      </c>
      <c r="K16" s="21"/>
      <c r="L16" s="21"/>
      <c r="M16" s="21"/>
      <c r="N16" s="21"/>
    </row>
    <row r="17" spans="7:14" ht="15" customHeight="1" x14ac:dyDescent="0.3">
      <c r="J17" s="21"/>
      <c r="K17" s="21"/>
      <c r="L17" s="21"/>
      <c r="M17" s="21"/>
      <c r="N17" s="21"/>
    </row>
    <row r="18" spans="7:14" ht="15" customHeight="1" x14ac:dyDescent="0.3">
      <c r="J18" s="21"/>
      <c r="K18" s="21"/>
      <c r="L18" s="21"/>
      <c r="M18" s="21"/>
      <c r="N18" s="21"/>
    </row>
    <row r="19" spans="7:14" ht="15" customHeight="1" x14ac:dyDescent="0.3">
      <c r="G19" s="20" t="s">
        <v>29</v>
      </c>
      <c r="J19" s="21"/>
      <c r="K19" s="21"/>
      <c r="L19" s="21"/>
      <c r="M19" s="21"/>
      <c r="N19" s="21"/>
    </row>
    <row r="20" spans="7:14" ht="15" customHeight="1" x14ac:dyDescent="0.3">
      <c r="G20" s="17">
        <f>ROUND(M2/0.85,2)</f>
        <v>41.52</v>
      </c>
      <c r="J20" s="21"/>
      <c r="K20" s="21"/>
      <c r="L20" s="21"/>
      <c r="M20" s="21"/>
      <c r="N20" s="21"/>
    </row>
    <row r="21" spans="7:14" ht="15.75" customHeight="1" x14ac:dyDescent="0.3">
      <c r="G21" s="17">
        <f>ROUND(M3/0.85,2)</f>
        <v>59.23</v>
      </c>
      <c r="J21" s="21"/>
      <c r="K21" s="21"/>
      <c r="L21" s="21"/>
      <c r="M21" s="21"/>
      <c r="N21" s="21"/>
    </row>
    <row r="22" spans="7:14" ht="15.75" customHeight="1" x14ac:dyDescent="0.3">
      <c r="G22" s="17">
        <f>ROUND(M4/0.85,2)</f>
        <v>30.29</v>
      </c>
    </row>
    <row r="23" spans="7:14" ht="15.75" customHeight="1" x14ac:dyDescent="0.3">
      <c r="G23" s="17">
        <f>ROUND(M5/0.85,2)</f>
        <v>205.97</v>
      </c>
    </row>
    <row r="24" spans="7:14" ht="15.75" customHeight="1" x14ac:dyDescent="0.3"/>
    <row r="25" spans="7:14" ht="15.75" customHeight="1" x14ac:dyDescent="0.3"/>
    <row r="26" spans="7:14" ht="15.75" customHeight="1" x14ac:dyDescent="0.3"/>
    <row r="27" spans="7:14" ht="15.75" customHeight="1" x14ac:dyDescent="0.3"/>
    <row r="28" spans="7:14" ht="15.75" customHeight="1" x14ac:dyDescent="0.3"/>
    <row r="29" spans="7:14" ht="15.75" customHeight="1" x14ac:dyDescent="0.3"/>
    <row r="30" spans="7:14" ht="15.75" customHeight="1" x14ac:dyDescent="0.3"/>
    <row r="31" spans="7:14" ht="15.75" customHeight="1" x14ac:dyDescent="0.3"/>
    <row r="32" spans="7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1:B1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 Aviraj Singh</dc:creator>
  <cp:lastModifiedBy>PRITES BERA</cp:lastModifiedBy>
  <dcterms:created xsi:type="dcterms:W3CDTF">2024-10-12T08:18:00Z</dcterms:created>
  <dcterms:modified xsi:type="dcterms:W3CDTF">2025-02-10T19:28:19Z</dcterms:modified>
</cp:coreProperties>
</file>