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us\Downloads\11Images\"/>
    </mc:Choice>
  </mc:AlternateContent>
  <bookViews>
    <workbookView xWindow="0" yWindow="60" windowWidth="23040" windowHeight="7920" tabRatio="736" activeTab="3"/>
  </bookViews>
  <sheets>
    <sheet name="List" sheetId="6" r:id="rId1"/>
    <sheet name="AllStates" sheetId="4" r:id="rId2"/>
    <sheet name="Calcs" sheetId="5" r:id="rId3"/>
    <sheet name="Summary" sheetId="2" r:id="rId4"/>
  </sheets>
  <definedNames>
    <definedName name="_xlnm._FilterDatabase" localSheetId="1" hidden="1">AllStates!$A$908:$K$1024</definedName>
    <definedName name="Slicer_State">#N/A</definedName>
  </definedNames>
  <calcPr calcId="152511"/>
  <pivotCaches>
    <pivotCache cacheId="23" r:id="rId5"/>
    <pivotCache cacheId="2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6" l="1"/>
  <c r="A141" i="5" s="1"/>
  <c r="A10" i="5" l="1"/>
  <c r="A6" i="5"/>
  <c r="N23" i="4"/>
  <c r="A70" i="5"/>
  <c r="A84" i="5"/>
  <c r="A94" i="5"/>
  <c r="A134" i="5"/>
  <c r="A65" i="5"/>
  <c r="A75" i="5"/>
  <c r="A85" i="5"/>
  <c r="A99" i="5"/>
  <c r="A107" i="5"/>
  <c r="A135" i="5"/>
  <c r="A8" i="5"/>
  <c r="A4" i="5"/>
  <c r="A62" i="5"/>
  <c r="A66" i="5"/>
  <c r="A72" i="5"/>
  <c r="A78" i="5"/>
  <c r="A82" i="5"/>
  <c r="A86" i="5"/>
  <c r="A92" i="5"/>
  <c r="A100" i="5"/>
  <c r="A104" i="5"/>
  <c r="A108" i="5"/>
  <c r="A132" i="5"/>
  <c r="A136" i="5"/>
  <c r="A140" i="5"/>
  <c r="A64" i="5"/>
  <c r="A74" i="5"/>
  <c r="A80" i="5"/>
  <c r="A88" i="5"/>
  <c r="A102" i="5"/>
  <c r="A106" i="5"/>
  <c r="A130" i="5"/>
  <c r="A138" i="5"/>
  <c r="A2" i="5"/>
  <c r="A9" i="5"/>
  <c r="A5" i="5"/>
  <c r="A61" i="5"/>
  <c r="A71" i="5"/>
  <c r="A81" i="5"/>
  <c r="A89" i="5"/>
  <c r="A103" i="5"/>
  <c r="A131" i="5"/>
  <c r="A139" i="5"/>
  <c r="A12" i="5"/>
  <c r="A11" i="5"/>
  <c r="A7" i="5"/>
  <c r="A3" i="5"/>
  <c r="A63" i="5"/>
  <c r="A67" i="5"/>
  <c r="A73" i="5"/>
  <c r="A79" i="5"/>
  <c r="A83" i="5"/>
  <c r="A87" i="5"/>
  <c r="A93" i="5"/>
  <c r="A101" i="5"/>
  <c r="A105" i="5"/>
  <c r="A109" i="5"/>
  <c r="A133" i="5"/>
  <c r="A137" i="5"/>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P5" i="6"/>
  <c r="P4" i="6"/>
  <c r="P3" i="6"/>
  <c r="P2" i="6"/>
  <c r="D98" i="5"/>
  <c r="A97" i="5"/>
  <c r="C131" i="5" l="1"/>
  <c r="C130" i="5"/>
  <c r="C138" i="5"/>
  <c r="C134" i="5"/>
  <c r="C141" i="5"/>
  <c r="C137" i="5"/>
  <c r="C133" i="5"/>
  <c r="C140" i="5"/>
  <c r="C136" i="5"/>
  <c r="C132" i="5"/>
  <c r="C139" i="5"/>
  <c r="C135" i="5"/>
  <c r="D97" i="5"/>
  <c r="N2" i="5"/>
  <c r="A32" i="5"/>
  <c r="A34" i="5" s="1"/>
  <c r="A36" i="5" s="1"/>
  <c r="A38" i="5" s="1"/>
  <c r="A40" i="5" s="1"/>
  <c r="A42" i="5" s="1"/>
  <c r="A44" i="5" s="1"/>
  <c r="A46" i="5" s="1"/>
  <c r="A48" i="5" s="1"/>
  <c r="A31" i="5"/>
  <c r="G3" i="5"/>
  <c r="J4" i="5"/>
  <c r="J5" i="5"/>
  <c r="I7" i="5"/>
  <c r="H8" i="5"/>
  <c r="I9" i="5"/>
  <c r="G11" i="5"/>
  <c r="J12" i="5"/>
  <c r="D3" i="6"/>
  <c r="D4" i="6" s="1"/>
  <c r="D5" i="6" s="1"/>
  <c r="D6" i="6" s="1"/>
  <c r="D7" i="6" s="1"/>
  <c r="D8" i="6" s="1"/>
  <c r="D9" i="6" s="1"/>
  <c r="D10" i="6" s="1"/>
  <c r="D11" i="6" s="1"/>
  <c r="D12" i="6" s="1"/>
  <c r="D13" i="6" s="1"/>
  <c r="D14" i="6" s="1"/>
  <c r="D15" i="6" s="1"/>
  <c r="D16" i="6" s="1"/>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909"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856"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6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443"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05"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208"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36" i="4"/>
  <c r="K35" i="4"/>
  <c r="K34" i="4"/>
  <c r="K33" i="4"/>
  <c r="K32" i="4"/>
  <c r="K31" i="4"/>
  <c r="K30" i="4"/>
  <c r="K29" i="4"/>
  <c r="K28" i="4"/>
  <c r="K27" i="4"/>
  <c r="K26" i="4"/>
  <c r="K25" i="4"/>
  <c r="K24" i="4"/>
  <c r="K23" i="4"/>
  <c r="K22" i="4"/>
  <c r="K3" i="4"/>
  <c r="K4" i="4"/>
  <c r="K5" i="4"/>
  <c r="K6" i="4"/>
  <c r="K7" i="4"/>
  <c r="K8" i="4"/>
  <c r="K9" i="4"/>
  <c r="K10" i="4"/>
  <c r="K11" i="4"/>
  <c r="K12" i="4"/>
  <c r="K13" i="4"/>
  <c r="K14" i="4"/>
  <c r="K15" i="4"/>
  <c r="K16" i="4"/>
  <c r="K17" i="4"/>
  <c r="K2" i="4"/>
  <c r="D1018" i="4"/>
  <c r="E1018" i="4"/>
  <c r="F1018" i="4"/>
  <c r="G1018" i="4"/>
  <c r="H1018" i="4"/>
  <c r="I1018" i="4"/>
  <c r="J1018" i="4"/>
  <c r="D1019" i="4"/>
  <c r="E1019" i="4"/>
  <c r="F1019" i="4"/>
  <c r="G1019" i="4"/>
  <c r="H1019" i="4"/>
  <c r="I1019" i="4"/>
  <c r="J1019" i="4"/>
  <c r="D1020" i="4"/>
  <c r="E1020" i="4"/>
  <c r="F1020" i="4"/>
  <c r="G1020" i="4"/>
  <c r="H1020" i="4"/>
  <c r="I1020" i="4"/>
  <c r="J1020" i="4"/>
  <c r="D1021" i="4"/>
  <c r="E1021" i="4"/>
  <c r="F1021" i="4"/>
  <c r="G1021" i="4"/>
  <c r="H1021" i="4"/>
  <c r="I1021" i="4"/>
  <c r="J1021" i="4"/>
  <c r="D1022" i="4"/>
  <c r="E1022" i="4"/>
  <c r="F1022" i="4"/>
  <c r="G1022" i="4"/>
  <c r="H1022" i="4"/>
  <c r="I1022" i="4"/>
  <c r="J1022" i="4"/>
  <c r="D1023" i="4"/>
  <c r="E1023" i="4"/>
  <c r="F1023" i="4"/>
  <c r="G1023" i="4"/>
  <c r="H1023" i="4"/>
  <c r="I1023" i="4"/>
  <c r="J1023" i="4"/>
  <c r="D1024" i="4"/>
  <c r="E1024" i="4"/>
  <c r="F1024" i="4"/>
  <c r="G1024" i="4"/>
  <c r="H1024" i="4"/>
  <c r="I1024" i="4"/>
  <c r="J1024" i="4"/>
  <c r="C1023" i="4"/>
  <c r="C1024" i="4"/>
  <c r="C1019" i="4"/>
  <c r="C1020" i="4"/>
  <c r="C1021" i="4"/>
  <c r="C1022" i="4"/>
  <c r="C1018" i="4"/>
  <c r="D901" i="4"/>
  <c r="E901" i="4"/>
  <c r="F901" i="4"/>
  <c r="G901" i="4"/>
  <c r="H901" i="4"/>
  <c r="I901" i="4"/>
  <c r="J901" i="4"/>
  <c r="D902" i="4"/>
  <c r="E902" i="4"/>
  <c r="F902" i="4"/>
  <c r="G902" i="4"/>
  <c r="H902" i="4"/>
  <c r="I902" i="4"/>
  <c r="J902" i="4"/>
  <c r="D903" i="4"/>
  <c r="E903" i="4"/>
  <c r="F903" i="4"/>
  <c r="G903" i="4"/>
  <c r="H903" i="4"/>
  <c r="I903" i="4"/>
  <c r="J903" i="4"/>
  <c r="C902" i="4"/>
  <c r="C903" i="4"/>
  <c r="C901" i="4"/>
  <c r="D840" i="4"/>
  <c r="E840" i="4"/>
  <c r="F840" i="4"/>
  <c r="G840" i="4"/>
  <c r="H840" i="4"/>
  <c r="H83" i="5" s="1"/>
  <c r="I840" i="4"/>
  <c r="J840" i="4"/>
  <c r="D841" i="4"/>
  <c r="E841" i="4"/>
  <c r="E79" i="5" s="1"/>
  <c r="F841" i="4"/>
  <c r="G841" i="4"/>
  <c r="H841" i="4"/>
  <c r="I841" i="4"/>
  <c r="I83" i="5" s="1"/>
  <c r="J841" i="4"/>
  <c r="D842" i="4"/>
  <c r="E842" i="4"/>
  <c r="F842" i="4"/>
  <c r="G842" i="4"/>
  <c r="H842" i="4"/>
  <c r="I842" i="4"/>
  <c r="J842" i="4"/>
  <c r="D843" i="4"/>
  <c r="E843" i="4"/>
  <c r="F843" i="4"/>
  <c r="G843" i="4"/>
  <c r="H843" i="4"/>
  <c r="I843" i="4"/>
  <c r="J843" i="4"/>
  <c r="D844" i="4"/>
  <c r="E844" i="4"/>
  <c r="F844" i="4"/>
  <c r="G844" i="4"/>
  <c r="H844" i="4"/>
  <c r="I844" i="4"/>
  <c r="J844" i="4"/>
  <c r="D845" i="4"/>
  <c r="E845" i="4"/>
  <c r="F845" i="4"/>
  <c r="G845" i="4"/>
  <c r="H845" i="4"/>
  <c r="I845" i="4"/>
  <c r="J845" i="4"/>
  <c r="D846" i="4"/>
  <c r="E846" i="4"/>
  <c r="F846" i="4"/>
  <c r="G846" i="4"/>
  <c r="H846" i="4"/>
  <c r="I846" i="4"/>
  <c r="J846" i="4"/>
  <c r="D847" i="4"/>
  <c r="E847" i="4"/>
  <c r="F847" i="4"/>
  <c r="G847" i="4"/>
  <c r="H847" i="4"/>
  <c r="I847" i="4"/>
  <c r="J847" i="4"/>
  <c r="D848" i="4"/>
  <c r="E848" i="4"/>
  <c r="F848" i="4"/>
  <c r="G848" i="4"/>
  <c r="H848" i="4"/>
  <c r="I848" i="4"/>
  <c r="J848" i="4"/>
  <c r="D849" i="4"/>
  <c r="E849" i="4"/>
  <c r="F849" i="4"/>
  <c r="G849" i="4"/>
  <c r="H849" i="4"/>
  <c r="I849" i="4"/>
  <c r="J849" i="4"/>
  <c r="D850" i="4"/>
  <c r="E850" i="4"/>
  <c r="F850" i="4"/>
  <c r="G850" i="4"/>
  <c r="H850" i="4"/>
  <c r="I850" i="4"/>
  <c r="J850" i="4"/>
  <c r="D851" i="4"/>
  <c r="E851" i="4"/>
  <c r="F851" i="4"/>
  <c r="G851" i="4"/>
  <c r="H851" i="4"/>
  <c r="I851" i="4"/>
  <c r="J851" i="4"/>
  <c r="C841" i="4"/>
  <c r="C79" i="5" s="1"/>
  <c r="C842" i="4"/>
  <c r="C843" i="4"/>
  <c r="C844" i="4"/>
  <c r="C845" i="4"/>
  <c r="C846" i="4"/>
  <c r="C847" i="4"/>
  <c r="C848" i="4"/>
  <c r="C849" i="4"/>
  <c r="C850" i="4"/>
  <c r="C851" i="4"/>
  <c r="C840" i="4"/>
  <c r="D648" i="4"/>
  <c r="E648" i="4"/>
  <c r="F648" i="4"/>
  <c r="G648" i="4"/>
  <c r="H648" i="4"/>
  <c r="I648" i="4"/>
  <c r="J648" i="4"/>
  <c r="D649" i="4"/>
  <c r="E649" i="4"/>
  <c r="F649" i="4"/>
  <c r="G649" i="4"/>
  <c r="H649" i="4"/>
  <c r="I649" i="4"/>
  <c r="J649" i="4"/>
  <c r="D650" i="4"/>
  <c r="E650" i="4"/>
  <c r="F650" i="4"/>
  <c r="G650" i="4"/>
  <c r="H650" i="4"/>
  <c r="I650" i="4"/>
  <c r="J650" i="4"/>
  <c r="D651" i="4"/>
  <c r="E651" i="4"/>
  <c r="F651" i="4"/>
  <c r="G651" i="4"/>
  <c r="H651" i="4"/>
  <c r="I651" i="4"/>
  <c r="J651" i="4"/>
  <c r="D652" i="4"/>
  <c r="E652" i="4"/>
  <c r="F652" i="4"/>
  <c r="G652" i="4"/>
  <c r="H652" i="4"/>
  <c r="I652" i="4"/>
  <c r="J652" i="4"/>
  <c r="D653" i="4"/>
  <c r="E653" i="4"/>
  <c r="F653" i="4"/>
  <c r="G653" i="4"/>
  <c r="H653" i="4"/>
  <c r="I653" i="4"/>
  <c r="J653" i="4"/>
  <c r="C649" i="4"/>
  <c r="C650" i="4"/>
  <c r="C651" i="4"/>
  <c r="C652" i="4"/>
  <c r="C653" i="4"/>
  <c r="C648" i="4"/>
  <c r="D548" i="4"/>
  <c r="E548" i="4"/>
  <c r="F548" i="4"/>
  <c r="G548" i="4"/>
  <c r="H548" i="4"/>
  <c r="I548" i="4"/>
  <c r="J548" i="4"/>
  <c r="D549" i="4"/>
  <c r="E549" i="4"/>
  <c r="F549" i="4"/>
  <c r="G549" i="4"/>
  <c r="H549" i="4"/>
  <c r="I549" i="4"/>
  <c r="J549" i="4"/>
  <c r="D550" i="4"/>
  <c r="E550" i="4"/>
  <c r="F550" i="4"/>
  <c r="G550" i="4"/>
  <c r="H550" i="4"/>
  <c r="I550" i="4"/>
  <c r="J550" i="4"/>
  <c r="D551" i="4"/>
  <c r="E551" i="4"/>
  <c r="F551" i="4"/>
  <c r="G551" i="4"/>
  <c r="H551" i="4"/>
  <c r="I551" i="4"/>
  <c r="J551" i="4"/>
  <c r="D552" i="4"/>
  <c r="E552" i="4"/>
  <c r="F552" i="4"/>
  <c r="G552" i="4"/>
  <c r="H552" i="4"/>
  <c r="I552" i="4"/>
  <c r="J552" i="4"/>
  <c r="D553" i="4"/>
  <c r="E553" i="4"/>
  <c r="F553" i="4"/>
  <c r="G553" i="4"/>
  <c r="H553" i="4"/>
  <c r="I553" i="4"/>
  <c r="J553" i="4"/>
  <c r="D554" i="4"/>
  <c r="E554" i="4"/>
  <c r="F554" i="4"/>
  <c r="G554" i="4"/>
  <c r="H554" i="4"/>
  <c r="I554" i="4"/>
  <c r="J554" i="4"/>
  <c r="C549" i="4"/>
  <c r="C550" i="4"/>
  <c r="C551" i="4"/>
  <c r="C552" i="4"/>
  <c r="C553" i="4"/>
  <c r="C554" i="4"/>
  <c r="C548" i="4"/>
  <c r="D435" i="4"/>
  <c r="E435" i="4"/>
  <c r="F435" i="4"/>
  <c r="F34" i="5" s="1"/>
  <c r="G435" i="4"/>
  <c r="H435" i="4"/>
  <c r="I435" i="4"/>
  <c r="J435" i="4"/>
  <c r="J32" i="5" s="1"/>
  <c r="D436" i="4"/>
  <c r="E436" i="4"/>
  <c r="F436" i="4"/>
  <c r="G436" i="4"/>
  <c r="H436" i="4"/>
  <c r="I436" i="4"/>
  <c r="J436" i="4"/>
  <c r="C436" i="4"/>
  <c r="C435" i="4"/>
  <c r="D388" i="4"/>
  <c r="E388" i="4"/>
  <c r="F388" i="4"/>
  <c r="G388" i="4"/>
  <c r="H388" i="4"/>
  <c r="I388" i="4"/>
  <c r="J388" i="4"/>
  <c r="D389" i="4"/>
  <c r="E389" i="4"/>
  <c r="F389" i="4"/>
  <c r="G389" i="4"/>
  <c r="H389" i="4"/>
  <c r="I389" i="4"/>
  <c r="J389" i="4"/>
  <c r="D390" i="4"/>
  <c r="E390" i="4"/>
  <c r="F390" i="4"/>
  <c r="G390" i="4"/>
  <c r="H390" i="4"/>
  <c r="I390" i="4"/>
  <c r="J390" i="4"/>
  <c r="D391" i="4"/>
  <c r="E391" i="4"/>
  <c r="F391" i="4"/>
  <c r="G391" i="4"/>
  <c r="H391" i="4"/>
  <c r="I391" i="4"/>
  <c r="J391" i="4"/>
  <c r="D392" i="4"/>
  <c r="E392" i="4"/>
  <c r="F392" i="4"/>
  <c r="G392" i="4"/>
  <c r="H392" i="4"/>
  <c r="I392" i="4"/>
  <c r="J392" i="4"/>
  <c r="D393" i="4"/>
  <c r="E393" i="4"/>
  <c r="F393" i="4"/>
  <c r="G393" i="4"/>
  <c r="H393" i="4"/>
  <c r="I393" i="4"/>
  <c r="J393" i="4"/>
  <c r="D394" i="4"/>
  <c r="E394" i="4"/>
  <c r="F394" i="4"/>
  <c r="G394" i="4"/>
  <c r="H394" i="4"/>
  <c r="I394" i="4"/>
  <c r="J394" i="4"/>
  <c r="D395" i="4"/>
  <c r="E395" i="4"/>
  <c r="F395" i="4"/>
  <c r="G395" i="4"/>
  <c r="H395" i="4"/>
  <c r="I395" i="4"/>
  <c r="J395" i="4"/>
  <c r="D396" i="4"/>
  <c r="E396" i="4"/>
  <c r="F396" i="4"/>
  <c r="G396" i="4"/>
  <c r="H396" i="4"/>
  <c r="I396" i="4"/>
  <c r="J396" i="4"/>
  <c r="D397" i="4"/>
  <c r="E397" i="4"/>
  <c r="F397" i="4"/>
  <c r="G397" i="4"/>
  <c r="H397" i="4"/>
  <c r="I397" i="4"/>
  <c r="J397" i="4"/>
  <c r="D398" i="4"/>
  <c r="E398" i="4"/>
  <c r="F398" i="4"/>
  <c r="G398" i="4"/>
  <c r="H398" i="4"/>
  <c r="I398" i="4"/>
  <c r="J398" i="4"/>
  <c r="D399" i="4"/>
  <c r="E399" i="4"/>
  <c r="F399" i="4"/>
  <c r="G399" i="4"/>
  <c r="H399" i="4"/>
  <c r="I399" i="4"/>
  <c r="J399" i="4"/>
  <c r="C389" i="4"/>
  <c r="C390" i="4"/>
  <c r="C391" i="4"/>
  <c r="C392" i="4"/>
  <c r="C393" i="4"/>
  <c r="C394" i="4"/>
  <c r="C395" i="4"/>
  <c r="C396" i="4"/>
  <c r="C397" i="4"/>
  <c r="C398" i="4"/>
  <c r="C399" i="4"/>
  <c r="C388" i="4"/>
  <c r="A15" i="5"/>
  <c r="I2" i="5"/>
  <c r="D2" i="5"/>
  <c r="D187" i="4"/>
  <c r="E187" i="4"/>
  <c r="F187" i="4"/>
  <c r="G187" i="4"/>
  <c r="H187" i="4"/>
  <c r="I187" i="4"/>
  <c r="J187" i="4"/>
  <c r="D188" i="4"/>
  <c r="E188" i="4"/>
  <c r="F188" i="4"/>
  <c r="G188" i="4"/>
  <c r="H188" i="4"/>
  <c r="I188" i="4"/>
  <c r="J188" i="4"/>
  <c r="D189" i="4"/>
  <c r="E189" i="4"/>
  <c r="F189" i="4"/>
  <c r="G189" i="4"/>
  <c r="H189" i="4"/>
  <c r="I189" i="4"/>
  <c r="J189" i="4"/>
  <c r="D190" i="4"/>
  <c r="E190" i="4"/>
  <c r="F190" i="4"/>
  <c r="G190" i="4"/>
  <c r="H190" i="4"/>
  <c r="I190" i="4"/>
  <c r="J190" i="4"/>
  <c r="D191" i="4"/>
  <c r="E191" i="4"/>
  <c r="F191" i="4"/>
  <c r="G191" i="4"/>
  <c r="H191" i="4"/>
  <c r="I191" i="4"/>
  <c r="J191" i="4"/>
  <c r="D192" i="4"/>
  <c r="E192" i="4"/>
  <c r="F192" i="4"/>
  <c r="G192" i="4"/>
  <c r="H192" i="4"/>
  <c r="I192" i="4"/>
  <c r="J192" i="4"/>
  <c r="D193" i="4"/>
  <c r="E193" i="4"/>
  <c r="F193" i="4"/>
  <c r="G193" i="4"/>
  <c r="H193" i="4"/>
  <c r="I193" i="4"/>
  <c r="J193" i="4"/>
  <c r="D194" i="4"/>
  <c r="E194" i="4"/>
  <c r="F194" i="4"/>
  <c r="G194" i="4"/>
  <c r="H194" i="4"/>
  <c r="I194" i="4"/>
  <c r="J194" i="4"/>
  <c r="D195" i="4"/>
  <c r="E195" i="4"/>
  <c r="F195" i="4"/>
  <c r="G195" i="4"/>
  <c r="H195" i="4"/>
  <c r="I195" i="4"/>
  <c r="J195" i="4"/>
  <c r="D196" i="4"/>
  <c r="E196" i="4"/>
  <c r="F196" i="4"/>
  <c r="G196" i="4"/>
  <c r="H196" i="4"/>
  <c r="I196" i="4"/>
  <c r="J196" i="4"/>
  <c r="D197" i="4"/>
  <c r="E197" i="4"/>
  <c r="F197" i="4"/>
  <c r="G197" i="4"/>
  <c r="H197" i="4"/>
  <c r="I197" i="4"/>
  <c r="J197" i="4"/>
  <c r="C188" i="4"/>
  <c r="C189" i="4"/>
  <c r="C190" i="4"/>
  <c r="C191" i="4"/>
  <c r="C192" i="4"/>
  <c r="C193" i="4"/>
  <c r="C194" i="4"/>
  <c r="C195" i="4"/>
  <c r="C196" i="4"/>
  <c r="C197" i="4"/>
  <c r="C187" i="4"/>
  <c r="O2" i="5" l="1"/>
  <c r="R2" i="5"/>
  <c r="Q2" i="5"/>
  <c r="P2" i="5"/>
  <c r="T2" i="5"/>
  <c r="S2" i="5"/>
  <c r="J9" i="5"/>
  <c r="E11" i="5"/>
  <c r="E87" i="5"/>
  <c r="D83" i="5"/>
  <c r="J87" i="5"/>
  <c r="F80" i="5"/>
  <c r="G5" i="5"/>
  <c r="I5" i="5"/>
  <c r="C5" i="5"/>
  <c r="D9" i="5"/>
  <c r="D5" i="5"/>
  <c r="F9" i="5"/>
  <c r="H5" i="5"/>
  <c r="G9" i="5"/>
  <c r="E5" i="5"/>
  <c r="C9" i="5"/>
  <c r="H9" i="5"/>
  <c r="J92" i="5"/>
  <c r="F92" i="5"/>
  <c r="I92" i="5"/>
  <c r="E92" i="5"/>
  <c r="H92" i="5"/>
  <c r="D92" i="5"/>
  <c r="G92" i="5"/>
  <c r="C92" i="5"/>
  <c r="J94" i="5"/>
  <c r="F94" i="5"/>
  <c r="I94" i="5"/>
  <c r="E94" i="5"/>
  <c r="H94" i="5"/>
  <c r="D94" i="5"/>
  <c r="G94" i="5"/>
  <c r="C94" i="5"/>
  <c r="E3" i="5"/>
  <c r="F5" i="5"/>
  <c r="E9" i="5"/>
  <c r="J93" i="5"/>
  <c r="F93" i="5"/>
  <c r="I93" i="5"/>
  <c r="E93" i="5"/>
  <c r="H93" i="5"/>
  <c r="D93" i="5"/>
  <c r="G93" i="5"/>
  <c r="C93" i="5"/>
  <c r="I8" i="5"/>
  <c r="N10" i="5"/>
  <c r="N15" i="5"/>
  <c r="J29" i="5"/>
  <c r="F87" i="5"/>
  <c r="G81" i="5"/>
  <c r="G89" i="5"/>
  <c r="E85" i="5"/>
  <c r="F48" i="5"/>
  <c r="F44" i="5"/>
  <c r="F40" i="5"/>
  <c r="F36" i="5"/>
  <c r="F32" i="5"/>
  <c r="E72" i="5"/>
  <c r="F29" i="5"/>
  <c r="F78" i="5"/>
  <c r="F82" i="5"/>
  <c r="G88" i="5"/>
  <c r="J46" i="5"/>
  <c r="J42" i="5"/>
  <c r="J38" i="5"/>
  <c r="J34" i="5"/>
  <c r="F79" i="5"/>
  <c r="F83" i="5"/>
  <c r="G87" i="5"/>
  <c r="C48" i="5"/>
  <c r="F46" i="5"/>
  <c r="F42" i="5"/>
  <c r="F38" i="5"/>
  <c r="K397" i="4"/>
  <c r="K393" i="4"/>
  <c r="K196" i="4"/>
  <c r="K192" i="4"/>
  <c r="K188" i="4"/>
  <c r="K396" i="4"/>
  <c r="K392" i="4"/>
  <c r="K840" i="4"/>
  <c r="K848" i="4"/>
  <c r="K844" i="4"/>
  <c r="K851" i="4"/>
  <c r="K847" i="4"/>
  <c r="K843" i="4"/>
  <c r="K901" i="4"/>
  <c r="J84" i="5"/>
  <c r="J48" i="5"/>
  <c r="J44" i="5"/>
  <c r="J40" i="5"/>
  <c r="J36" i="5"/>
  <c r="K1020" i="4"/>
  <c r="K1018" i="4"/>
  <c r="K1019" i="4"/>
  <c r="K1024" i="4"/>
  <c r="N6" i="5"/>
  <c r="G7" i="5"/>
  <c r="A18" i="5"/>
  <c r="I87" i="5"/>
  <c r="D87" i="5"/>
  <c r="G83" i="5"/>
  <c r="H79" i="5"/>
  <c r="C83" i="5"/>
  <c r="H87" i="5"/>
  <c r="E83" i="5"/>
  <c r="G79" i="5"/>
  <c r="K903" i="4"/>
  <c r="K551" i="4"/>
  <c r="K552" i="4"/>
  <c r="C73" i="5"/>
  <c r="G73" i="5"/>
  <c r="F71" i="5"/>
  <c r="G75" i="5"/>
  <c r="F72" i="5"/>
  <c r="D73" i="5"/>
  <c r="J10" i="5"/>
  <c r="G10" i="5"/>
  <c r="J6" i="5"/>
  <c r="G6" i="5"/>
  <c r="C2" i="5"/>
  <c r="A26" i="5"/>
  <c r="D26" i="5" s="1"/>
  <c r="A20" i="5"/>
  <c r="H2" i="5"/>
  <c r="A22" i="5"/>
  <c r="E22" i="5" s="1"/>
  <c r="F2" i="5"/>
  <c r="A16" i="5"/>
  <c r="C16" i="5" s="1"/>
  <c r="A24" i="5"/>
  <c r="H24" i="5" s="1"/>
  <c r="J2" i="5"/>
  <c r="E2" i="5"/>
  <c r="E70" i="5"/>
  <c r="C70" i="5"/>
  <c r="G70" i="5"/>
  <c r="E74" i="5"/>
  <c r="D74" i="5"/>
  <c r="H74" i="5"/>
  <c r="G80" i="5"/>
  <c r="J80" i="5"/>
  <c r="G84" i="5"/>
  <c r="F84" i="5"/>
  <c r="D86" i="5"/>
  <c r="G86" i="5"/>
  <c r="C86" i="5"/>
  <c r="C31" i="5"/>
  <c r="G31" i="5"/>
  <c r="D31" i="5"/>
  <c r="H31" i="5"/>
  <c r="A33" i="5"/>
  <c r="E31" i="5"/>
  <c r="I31" i="5"/>
  <c r="F31" i="5"/>
  <c r="J31" i="5"/>
  <c r="I48" i="5"/>
  <c r="E48" i="5"/>
  <c r="I46" i="5"/>
  <c r="E46" i="5"/>
  <c r="I44" i="5"/>
  <c r="E44" i="5"/>
  <c r="I42" i="5"/>
  <c r="E42" i="5"/>
  <c r="I40" i="5"/>
  <c r="E40" i="5"/>
  <c r="I38" i="5"/>
  <c r="E38" i="5"/>
  <c r="I36" i="5"/>
  <c r="E36" i="5"/>
  <c r="I34" i="5"/>
  <c r="E34" i="5"/>
  <c r="I32" i="5"/>
  <c r="E32" i="5"/>
  <c r="H48" i="5"/>
  <c r="D48" i="5"/>
  <c r="H46" i="5"/>
  <c r="D46" i="5"/>
  <c r="H44" i="5"/>
  <c r="D44" i="5"/>
  <c r="H42" i="5"/>
  <c r="D42" i="5"/>
  <c r="H40" i="5"/>
  <c r="D40" i="5"/>
  <c r="H38" i="5"/>
  <c r="D38" i="5"/>
  <c r="H36" i="5"/>
  <c r="D36" i="5"/>
  <c r="H34" i="5"/>
  <c r="D34" i="5"/>
  <c r="H32" i="5"/>
  <c r="D32" i="5"/>
  <c r="A50" i="5"/>
  <c r="G48" i="5"/>
  <c r="G46" i="5"/>
  <c r="C46" i="5"/>
  <c r="G44" i="5"/>
  <c r="C44" i="5"/>
  <c r="G42" i="5"/>
  <c r="C42" i="5"/>
  <c r="G40" i="5"/>
  <c r="C40" i="5"/>
  <c r="G38" i="5"/>
  <c r="C38" i="5"/>
  <c r="G36" i="5"/>
  <c r="C36" i="5"/>
  <c r="G34" i="5"/>
  <c r="C34" i="5"/>
  <c r="G32" i="5"/>
  <c r="C32" i="5"/>
  <c r="G2" i="5"/>
  <c r="C10" i="5"/>
  <c r="A25" i="5"/>
  <c r="J25" i="5" s="1"/>
  <c r="A21" i="5"/>
  <c r="C21" i="5" s="1"/>
  <c r="A17" i="5"/>
  <c r="I17" i="5" s="1"/>
  <c r="D70" i="5"/>
  <c r="C80" i="5"/>
  <c r="J86" i="5"/>
  <c r="F86" i="5"/>
  <c r="I84" i="5"/>
  <c r="E84" i="5"/>
  <c r="I80" i="5"/>
  <c r="E80" i="5"/>
  <c r="I86" i="5"/>
  <c r="E86" i="5"/>
  <c r="H84" i="5"/>
  <c r="D84" i="5"/>
  <c r="H80" i="5"/>
  <c r="D80" i="5"/>
  <c r="A23" i="5"/>
  <c r="F23" i="5" s="1"/>
  <c r="A19" i="5"/>
  <c r="H19" i="5" s="1"/>
  <c r="G74" i="5"/>
  <c r="H70" i="5"/>
  <c r="C84" i="5"/>
  <c r="H86" i="5"/>
  <c r="I79" i="5"/>
  <c r="D79" i="5"/>
  <c r="C12" i="5"/>
  <c r="I71" i="5"/>
  <c r="H85" i="5"/>
  <c r="C4" i="5"/>
  <c r="J75" i="5"/>
  <c r="C3" i="5"/>
  <c r="G4" i="5"/>
  <c r="J7" i="5"/>
  <c r="G12" i="5"/>
  <c r="F75" i="5"/>
  <c r="E71" i="5"/>
  <c r="C78" i="5"/>
  <c r="J89" i="5"/>
  <c r="J81" i="5"/>
  <c r="D3" i="5"/>
  <c r="C6" i="5"/>
  <c r="E8" i="5"/>
  <c r="D11" i="5"/>
  <c r="J30" i="5"/>
  <c r="F30" i="5"/>
  <c r="H72" i="5"/>
  <c r="C87" i="5"/>
  <c r="C82" i="5"/>
  <c r="F89" i="5"/>
  <c r="D85" i="5"/>
  <c r="J83" i="5"/>
  <c r="F81" i="5"/>
  <c r="J79" i="5"/>
  <c r="D4" i="5"/>
  <c r="H4" i="5"/>
  <c r="F8" i="5"/>
  <c r="J8" i="5"/>
  <c r="D12" i="5"/>
  <c r="C75" i="5"/>
  <c r="I75" i="5"/>
  <c r="E75" i="5"/>
  <c r="C85" i="5"/>
  <c r="C81" i="5"/>
  <c r="I89" i="5"/>
  <c r="E89" i="5"/>
  <c r="H3" i="5"/>
  <c r="E4" i="5"/>
  <c r="I4" i="5"/>
  <c r="C7" i="5"/>
  <c r="C8" i="5"/>
  <c r="G8" i="5"/>
  <c r="H11" i="5"/>
  <c r="E12" i="5"/>
  <c r="I12" i="5"/>
  <c r="D72" i="5"/>
  <c r="G71" i="5"/>
  <c r="C89" i="5"/>
  <c r="H89" i="5"/>
  <c r="D89" i="5"/>
  <c r="J85" i="5"/>
  <c r="F85" i="5"/>
  <c r="H81" i="5"/>
  <c r="D81" i="5"/>
  <c r="H12" i="5"/>
  <c r="H71" i="5"/>
  <c r="D71" i="5"/>
  <c r="G85" i="5"/>
  <c r="I81" i="5"/>
  <c r="E81" i="5"/>
  <c r="H75" i="5"/>
  <c r="D75" i="5"/>
  <c r="I3" i="5"/>
  <c r="F4" i="5"/>
  <c r="F7" i="5"/>
  <c r="D8" i="5"/>
  <c r="I11" i="5"/>
  <c r="F12" i="5"/>
  <c r="C71" i="5"/>
  <c r="I72" i="5"/>
  <c r="J71" i="5"/>
  <c r="F88" i="5"/>
  <c r="I85" i="5"/>
  <c r="I82" i="5"/>
  <c r="I78" i="5"/>
  <c r="E78" i="5"/>
  <c r="E82" i="5"/>
  <c r="F3" i="5"/>
  <c r="J3" i="5"/>
  <c r="D7" i="5"/>
  <c r="H7" i="5"/>
  <c r="F11" i="5"/>
  <c r="J11" i="5"/>
  <c r="C72" i="5"/>
  <c r="G72" i="5"/>
  <c r="C88" i="5"/>
  <c r="H82" i="5"/>
  <c r="D82" i="5"/>
  <c r="H78" i="5"/>
  <c r="D78" i="5"/>
  <c r="E7" i="5"/>
  <c r="C11" i="5"/>
  <c r="J72" i="5"/>
  <c r="J88" i="5"/>
  <c r="G82" i="5"/>
  <c r="G78" i="5"/>
  <c r="J82" i="5"/>
  <c r="J78" i="5"/>
  <c r="I88" i="5"/>
  <c r="E88" i="5"/>
  <c r="H88" i="5"/>
  <c r="D88" i="5"/>
  <c r="J73" i="5"/>
  <c r="F73" i="5"/>
  <c r="J74" i="5"/>
  <c r="F74" i="5"/>
  <c r="I73" i="5"/>
  <c r="E73" i="5"/>
  <c r="J70" i="5"/>
  <c r="F70" i="5"/>
  <c r="C74" i="5"/>
  <c r="I74" i="5"/>
  <c r="H73" i="5"/>
  <c r="I70" i="5"/>
  <c r="D6" i="5"/>
  <c r="H6" i="5"/>
  <c r="D10" i="5"/>
  <c r="H10" i="5"/>
  <c r="E6" i="5"/>
  <c r="I6" i="5"/>
  <c r="E10" i="5"/>
  <c r="I10" i="5"/>
  <c r="F6" i="5"/>
  <c r="F10" i="5"/>
  <c r="K389" i="4"/>
  <c r="C19" i="5"/>
  <c r="C15" i="5"/>
  <c r="C20" i="5"/>
  <c r="C17" i="5"/>
  <c r="G29" i="5"/>
  <c r="G30" i="5"/>
  <c r="K902" i="4"/>
  <c r="K187" i="4"/>
  <c r="C109" i="5" s="1"/>
  <c r="K194" i="4"/>
  <c r="K190" i="4"/>
  <c r="K399" i="4"/>
  <c r="K395" i="4"/>
  <c r="K391" i="4"/>
  <c r="J18" i="5"/>
  <c r="F18" i="5"/>
  <c r="K436" i="4"/>
  <c r="K554" i="4"/>
  <c r="K550" i="4"/>
  <c r="J62" i="5"/>
  <c r="F62" i="5"/>
  <c r="K850" i="4"/>
  <c r="K846" i="4"/>
  <c r="K842" i="4"/>
  <c r="K1022" i="4"/>
  <c r="K195" i="4"/>
  <c r="K191" i="4"/>
  <c r="C29" i="5"/>
  <c r="K435" i="4"/>
  <c r="C30" i="5"/>
  <c r="G63" i="5"/>
  <c r="G67" i="5"/>
  <c r="G62" i="5"/>
  <c r="G66" i="5"/>
  <c r="G61" i="5"/>
  <c r="G65" i="5"/>
  <c r="G64" i="5"/>
  <c r="K197" i="4"/>
  <c r="K193" i="4"/>
  <c r="K189" i="4"/>
  <c r="K398" i="4"/>
  <c r="K394" i="4"/>
  <c r="K390" i="4"/>
  <c r="E17" i="5"/>
  <c r="I30" i="5"/>
  <c r="E30" i="5"/>
  <c r="K553" i="4"/>
  <c r="K549" i="4"/>
  <c r="I61" i="5"/>
  <c r="E61" i="5"/>
  <c r="K1021" i="4"/>
  <c r="C18" i="5"/>
  <c r="E18" i="5"/>
  <c r="E23" i="5"/>
  <c r="H16" i="5"/>
  <c r="H20" i="5"/>
  <c r="H15" i="5"/>
  <c r="H18" i="5"/>
  <c r="H17" i="5"/>
  <c r="H25" i="5"/>
  <c r="D16" i="5"/>
  <c r="D20" i="5"/>
  <c r="D15" i="5"/>
  <c r="D19" i="5"/>
  <c r="D17" i="5"/>
  <c r="D18" i="5"/>
  <c r="D22" i="5"/>
  <c r="H30" i="5"/>
  <c r="H29" i="5"/>
  <c r="D30" i="5"/>
  <c r="D29" i="5"/>
  <c r="J67" i="5"/>
  <c r="F67" i="5"/>
  <c r="I62" i="5"/>
  <c r="I66" i="5"/>
  <c r="E62" i="5"/>
  <c r="E66" i="5"/>
  <c r="H64" i="5"/>
  <c r="H63" i="5"/>
  <c r="H67" i="5"/>
  <c r="H62" i="5"/>
  <c r="H66" i="5"/>
  <c r="H61" i="5"/>
  <c r="H65" i="5"/>
  <c r="D64" i="5"/>
  <c r="D63" i="5"/>
  <c r="D67" i="5"/>
  <c r="D62" i="5"/>
  <c r="D66" i="5"/>
  <c r="D61" i="5"/>
  <c r="D65" i="5"/>
  <c r="K849" i="4"/>
  <c r="K845" i="4"/>
  <c r="K841" i="4"/>
  <c r="K388" i="4"/>
  <c r="J15" i="5"/>
  <c r="J19" i="5"/>
  <c r="F15" i="5"/>
  <c r="F19" i="5"/>
  <c r="I18" i="5"/>
  <c r="G15" i="5"/>
  <c r="G19" i="5"/>
  <c r="G18" i="5"/>
  <c r="G16" i="5"/>
  <c r="G17" i="5"/>
  <c r="G21" i="5"/>
  <c r="G20" i="5"/>
  <c r="C62" i="5"/>
  <c r="C66" i="5"/>
  <c r="K548" i="4"/>
  <c r="C63" i="5"/>
  <c r="C67" i="5"/>
  <c r="C65" i="5"/>
  <c r="C64" i="5"/>
  <c r="C61" i="5"/>
  <c r="K1023" i="4"/>
  <c r="J63" i="5"/>
  <c r="F63" i="5"/>
  <c r="J24" i="5"/>
  <c r="J20" i="5"/>
  <c r="F20" i="5"/>
  <c r="I19" i="5"/>
  <c r="E19" i="5"/>
  <c r="J16" i="5"/>
  <c r="F16" i="5"/>
  <c r="I15" i="5"/>
  <c r="E15" i="5"/>
  <c r="I29" i="5"/>
  <c r="E29" i="5"/>
  <c r="I67" i="5"/>
  <c r="E67" i="5"/>
  <c r="J64" i="5"/>
  <c r="F64" i="5"/>
  <c r="I63" i="5"/>
  <c r="E63" i="5"/>
  <c r="K5" i="5"/>
  <c r="I20" i="5"/>
  <c r="E20" i="5"/>
  <c r="J17" i="5"/>
  <c r="F17" i="5"/>
  <c r="I16" i="5"/>
  <c r="E16" i="5"/>
  <c r="J65" i="5"/>
  <c r="F65" i="5"/>
  <c r="I64" i="5"/>
  <c r="E64" i="5"/>
  <c r="J61" i="5"/>
  <c r="F61" i="5"/>
  <c r="J26" i="5"/>
  <c r="J66" i="5"/>
  <c r="F66" i="5"/>
  <c r="I65" i="5"/>
  <c r="E65" i="5"/>
  <c r="K650" i="4"/>
  <c r="K651" i="4"/>
  <c r="K652" i="4"/>
  <c r="K648" i="4"/>
  <c r="K653" i="4"/>
  <c r="K649" i="4"/>
  <c r="P10" i="5" l="1"/>
  <c r="O10" i="5"/>
  <c r="Q10" i="5"/>
  <c r="Q11" i="5" s="1"/>
  <c r="Q15" i="5"/>
  <c r="O15" i="5"/>
  <c r="P15" i="5"/>
  <c r="R15" i="5"/>
  <c r="R6" i="5"/>
  <c r="Q6" i="5"/>
  <c r="P6" i="5"/>
  <c r="U6" i="5"/>
  <c r="T6" i="5"/>
  <c r="O6" i="5"/>
  <c r="S6" i="5"/>
  <c r="I25" i="5"/>
  <c r="C22" i="5"/>
  <c r="J22" i="5"/>
  <c r="F25" i="5"/>
  <c r="G25" i="5"/>
  <c r="G22" i="5"/>
  <c r="D25" i="5"/>
  <c r="H22" i="5"/>
  <c r="C25" i="5"/>
  <c r="F22" i="5"/>
  <c r="E25" i="5"/>
  <c r="I22" i="5"/>
  <c r="F21" i="5"/>
  <c r="J23" i="5"/>
  <c r="D21" i="5"/>
  <c r="E21" i="5"/>
  <c r="J21" i="5"/>
  <c r="I21" i="5"/>
  <c r="H21" i="5"/>
  <c r="K9" i="5"/>
  <c r="G24" i="5"/>
  <c r="D24" i="5"/>
  <c r="C24" i="5"/>
  <c r="K87" i="5"/>
  <c r="E24" i="5"/>
  <c r="I24" i="5"/>
  <c r="F24" i="5"/>
  <c r="G23" i="5"/>
  <c r="I23" i="5"/>
  <c r="K23" i="5" s="1"/>
  <c r="L23" i="5" s="1"/>
  <c r="H23" i="5"/>
  <c r="D23" i="5"/>
  <c r="C23" i="5"/>
  <c r="K83" i="5"/>
  <c r="P11" i="5"/>
  <c r="O11" i="5"/>
  <c r="S8" i="2"/>
  <c r="C100" i="5"/>
  <c r="C107" i="5"/>
  <c r="C99" i="5"/>
  <c r="P23" i="4"/>
  <c r="R8" i="2"/>
  <c r="C105" i="5"/>
  <c r="C102" i="5"/>
  <c r="C104" i="5"/>
  <c r="P8" i="2"/>
  <c r="O8" i="2"/>
  <c r="C106" i="5"/>
  <c r="C101" i="5"/>
  <c r="C108" i="5"/>
  <c r="Q8" i="2"/>
  <c r="C103" i="5"/>
  <c r="K4" i="5"/>
  <c r="N8" i="2"/>
  <c r="K12" i="5"/>
  <c r="K3" i="5"/>
  <c r="K80" i="5"/>
  <c r="K2" i="5"/>
  <c r="C26" i="5"/>
  <c r="G26" i="5"/>
  <c r="E26" i="5"/>
  <c r="H26" i="5"/>
  <c r="K84" i="5"/>
  <c r="K86" i="5"/>
  <c r="F26" i="5"/>
  <c r="I26" i="5"/>
  <c r="K93" i="5"/>
  <c r="K75" i="5"/>
  <c r="C50" i="5"/>
  <c r="G50" i="5"/>
  <c r="J50" i="5"/>
  <c r="D50" i="5"/>
  <c r="H50" i="5"/>
  <c r="E50" i="5"/>
  <c r="I50" i="5"/>
  <c r="A52" i="5"/>
  <c r="F50" i="5"/>
  <c r="K34" i="5"/>
  <c r="K42" i="5"/>
  <c r="K38" i="5"/>
  <c r="K46" i="5"/>
  <c r="C33" i="5"/>
  <c r="G33" i="5"/>
  <c r="D33" i="5"/>
  <c r="H33" i="5"/>
  <c r="E33" i="5"/>
  <c r="I33" i="5"/>
  <c r="A35" i="5"/>
  <c r="F33" i="5"/>
  <c r="J33" i="5"/>
  <c r="K32" i="5"/>
  <c r="K36" i="5"/>
  <c r="K40" i="5"/>
  <c r="K44" i="5"/>
  <c r="K48" i="5"/>
  <c r="K31" i="5"/>
  <c r="K79" i="5"/>
  <c r="K11" i="5"/>
  <c r="K8" i="5"/>
  <c r="K94" i="5"/>
  <c r="K7" i="5"/>
  <c r="K85" i="5"/>
  <c r="K71" i="5"/>
  <c r="K89" i="5"/>
  <c r="K72" i="5"/>
  <c r="K6" i="5"/>
  <c r="K88" i="5"/>
  <c r="K92" i="5"/>
  <c r="K81" i="5"/>
  <c r="K78" i="5"/>
  <c r="K82" i="5"/>
  <c r="K70" i="5"/>
  <c r="K10" i="5"/>
  <c r="K73" i="5"/>
  <c r="K74" i="5"/>
  <c r="K64" i="5"/>
  <c r="K67" i="5"/>
  <c r="K62" i="5"/>
  <c r="K30" i="5"/>
  <c r="K17" i="5"/>
  <c r="L17" i="5" s="1"/>
  <c r="K15" i="5"/>
  <c r="L15" i="5" s="1"/>
  <c r="K61" i="5"/>
  <c r="K63" i="5"/>
  <c r="K18" i="5"/>
  <c r="L18" i="5" s="1"/>
  <c r="K22" i="5"/>
  <c r="L22" i="5" s="1"/>
  <c r="K29" i="5"/>
  <c r="K20" i="5"/>
  <c r="L20" i="5" s="1"/>
  <c r="K19" i="5"/>
  <c r="L19" i="5" s="1"/>
  <c r="K65" i="5"/>
  <c r="K66" i="5"/>
  <c r="K16" i="5"/>
  <c r="L16" i="5" s="1"/>
  <c r="K25" i="5" l="1"/>
  <c r="L25" i="5" s="1"/>
  <c r="K21" i="5"/>
  <c r="L21" i="5" s="1"/>
  <c r="K24" i="5"/>
  <c r="L24" i="5" s="1"/>
  <c r="V10" i="5"/>
  <c r="V15" i="5"/>
  <c r="V2" i="5"/>
  <c r="D101" i="5"/>
  <c r="E101" i="5" s="1"/>
  <c r="F101" i="5" s="1"/>
  <c r="V6" i="5"/>
  <c r="D109" i="5"/>
  <c r="E109" i="5" s="1"/>
  <c r="F109" i="5" s="1"/>
  <c r="K26" i="5"/>
  <c r="L26" i="5" s="1"/>
  <c r="D100" i="5"/>
  <c r="E100" i="5" s="1"/>
  <c r="F100" i="5" s="1"/>
  <c r="D107" i="5"/>
  <c r="E107" i="5" s="1"/>
  <c r="F107" i="5" s="1"/>
  <c r="D106" i="5"/>
  <c r="E106" i="5" s="1"/>
  <c r="F106" i="5" s="1"/>
  <c r="D108" i="5"/>
  <c r="E108" i="5" s="1"/>
  <c r="F108" i="5" s="1"/>
  <c r="D99" i="5"/>
  <c r="E99" i="5" s="1"/>
  <c r="F99" i="5" s="1"/>
  <c r="D102" i="5"/>
  <c r="E102" i="5" s="1"/>
  <c r="F102" i="5" s="1"/>
  <c r="D103" i="5"/>
  <c r="E103" i="5" s="1"/>
  <c r="F103" i="5" s="1"/>
  <c r="D104" i="5"/>
  <c r="E104" i="5" s="1"/>
  <c r="F104" i="5" s="1"/>
  <c r="D105" i="5"/>
  <c r="E105" i="5" s="1"/>
  <c r="F105" i="5" s="1"/>
  <c r="A37" i="5"/>
  <c r="C35" i="5"/>
  <c r="G35" i="5"/>
  <c r="D35" i="5"/>
  <c r="H35" i="5"/>
  <c r="E35" i="5"/>
  <c r="I35" i="5"/>
  <c r="F35" i="5"/>
  <c r="J35" i="5"/>
  <c r="K33" i="5"/>
  <c r="K50" i="5"/>
  <c r="A54" i="5"/>
  <c r="C52" i="5"/>
  <c r="G52" i="5"/>
  <c r="F52" i="5"/>
  <c r="D52" i="5"/>
  <c r="H52" i="5"/>
  <c r="E52" i="5"/>
  <c r="I52" i="5"/>
  <c r="J52" i="5"/>
  <c r="K35" i="5" l="1"/>
  <c r="A56" i="5"/>
  <c r="C54" i="5"/>
  <c r="G54" i="5"/>
  <c r="D54" i="5"/>
  <c r="H54" i="5"/>
  <c r="E54" i="5"/>
  <c r="I54" i="5"/>
  <c r="F54" i="5"/>
  <c r="J54" i="5"/>
  <c r="K52" i="5"/>
  <c r="A39" i="5"/>
  <c r="C37" i="5"/>
  <c r="G37" i="5"/>
  <c r="D37" i="5"/>
  <c r="H37" i="5"/>
  <c r="E37" i="5"/>
  <c r="I37" i="5"/>
  <c r="F37" i="5"/>
  <c r="J37" i="5"/>
  <c r="A58" i="5" l="1"/>
  <c r="C56" i="5"/>
  <c r="G56" i="5"/>
  <c r="D56" i="5"/>
  <c r="H56" i="5"/>
  <c r="E56" i="5"/>
  <c r="I56" i="5"/>
  <c r="F56" i="5"/>
  <c r="J56" i="5"/>
  <c r="A41" i="5"/>
  <c r="C39" i="5"/>
  <c r="G39" i="5"/>
  <c r="D39" i="5"/>
  <c r="H39" i="5"/>
  <c r="E39" i="5"/>
  <c r="I39" i="5"/>
  <c r="F39" i="5"/>
  <c r="J39" i="5"/>
  <c r="K37" i="5"/>
  <c r="K54" i="5"/>
  <c r="K39" i="5" l="1"/>
  <c r="C58" i="5"/>
  <c r="G58" i="5"/>
  <c r="D58" i="5"/>
  <c r="H58" i="5"/>
  <c r="E58" i="5"/>
  <c r="I58" i="5"/>
  <c r="F58" i="5"/>
  <c r="J58" i="5"/>
  <c r="A43" i="5"/>
  <c r="C41" i="5"/>
  <c r="G41" i="5"/>
  <c r="D41" i="5"/>
  <c r="H41" i="5"/>
  <c r="E41" i="5"/>
  <c r="I41" i="5"/>
  <c r="F41" i="5"/>
  <c r="J41" i="5"/>
  <c r="K56" i="5"/>
  <c r="A45" i="5" l="1"/>
  <c r="C43" i="5"/>
  <c r="G43" i="5"/>
  <c r="D43" i="5"/>
  <c r="H43" i="5"/>
  <c r="E43" i="5"/>
  <c r="I43" i="5"/>
  <c r="F43" i="5"/>
  <c r="J43" i="5"/>
  <c r="K58" i="5"/>
  <c r="K41" i="5"/>
  <c r="A47" i="5" l="1"/>
  <c r="C45" i="5"/>
  <c r="G45" i="5"/>
  <c r="D45" i="5"/>
  <c r="H45" i="5"/>
  <c r="E45" i="5"/>
  <c r="I45" i="5"/>
  <c r="F45" i="5"/>
  <c r="J45" i="5"/>
  <c r="K43" i="5"/>
  <c r="A49" i="5" l="1"/>
  <c r="C47" i="5"/>
  <c r="G47" i="5"/>
  <c r="F47" i="5"/>
  <c r="J47" i="5"/>
  <c r="D47" i="5"/>
  <c r="H47" i="5"/>
  <c r="E47" i="5"/>
  <c r="I47" i="5"/>
  <c r="K45" i="5"/>
  <c r="K47" i="5" l="1"/>
  <c r="C49" i="5"/>
  <c r="G49" i="5"/>
  <c r="J49" i="5"/>
  <c r="D49" i="5"/>
  <c r="H49" i="5"/>
  <c r="A51" i="5"/>
  <c r="E49" i="5"/>
  <c r="I49" i="5"/>
  <c r="F49" i="5"/>
  <c r="K49" i="5" l="1"/>
  <c r="C51" i="5"/>
  <c r="G51" i="5"/>
  <c r="D51" i="5"/>
  <c r="H51" i="5"/>
  <c r="E51" i="5"/>
  <c r="I51" i="5"/>
  <c r="J51" i="5"/>
  <c r="A53" i="5"/>
  <c r="F51" i="5"/>
  <c r="A55" i="5" l="1"/>
  <c r="C53" i="5"/>
  <c r="G53" i="5"/>
  <c r="D53" i="5"/>
  <c r="H53" i="5"/>
  <c r="E53" i="5"/>
  <c r="I53" i="5"/>
  <c r="F53" i="5"/>
  <c r="J53" i="5"/>
  <c r="K51" i="5"/>
  <c r="K53" i="5" l="1"/>
  <c r="A57" i="5"/>
  <c r="C55" i="5"/>
  <c r="G55" i="5"/>
  <c r="D55" i="5"/>
  <c r="H55" i="5"/>
  <c r="E55" i="5"/>
  <c r="I55" i="5"/>
  <c r="F55" i="5"/>
  <c r="J55" i="5"/>
  <c r="C57" i="5" l="1"/>
  <c r="G57" i="5"/>
  <c r="D57" i="5"/>
  <c r="H57" i="5"/>
  <c r="E57" i="5"/>
  <c r="I57" i="5"/>
  <c r="F57" i="5"/>
  <c r="J57" i="5"/>
  <c r="K55" i="5"/>
  <c r="K57" i="5" l="1"/>
  <c r="C112" i="5" s="1"/>
  <c r="C123" i="5" l="1"/>
  <c r="C113" i="5"/>
  <c r="C115" i="5"/>
  <c r="C126" i="5"/>
  <c r="C117" i="5"/>
  <c r="C120" i="5"/>
  <c r="C124" i="5"/>
  <c r="C119" i="5"/>
  <c r="C125" i="5"/>
  <c r="C118" i="5"/>
  <c r="C127" i="5"/>
  <c r="C121" i="5"/>
  <c r="C114" i="5"/>
  <c r="C122" i="5"/>
  <c r="C116" i="5"/>
</calcChain>
</file>

<file path=xl/comments1.xml><?xml version="1.0" encoding="utf-8"?>
<comments xmlns="http://schemas.openxmlformats.org/spreadsheetml/2006/main">
  <authors>
    <author>Marcus Small</author>
  </authors>
  <commentList>
    <comment ref="V15" authorId="0" shapeId="0">
      <text>
        <r>
          <rPr>
            <b/>
            <sz val="9"/>
            <color indexed="81"/>
            <rFont val="Tahoma"/>
            <family val="2"/>
          </rPr>
          <t>Marcus Small:</t>
        </r>
        <r>
          <rPr>
            <sz val="9"/>
            <color indexed="81"/>
            <rFont val="Tahoma"/>
            <family val="2"/>
          </rPr>
          <t xml:space="preserve">
No Reconcile as Cars can be in Multi Vehicle Accidents or Multi Truck</t>
        </r>
      </text>
    </comment>
  </commentList>
</comments>
</file>

<file path=xl/sharedStrings.xml><?xml version="1.0" encoding="utf-8"?>
<sst xmlns="http://schemas.openxmlformats.org/spreadsheetml/2006/main" count="1662" uniqueCount="114">
  <si>
    <t>Sunday</t>
  </si>
  <si>
    <t>Saturday</t>
  </si>
  <si>
    <t>Friday</t>
  </si>
  <si>
    <t>Thursday</t>
  </si>
  <si>
    <t>Wednesday</t>
  </si>
  <si>
    <t>Tuesday</t>
  </si>
  <si>
    <t>Monday</t>
  </si>
  <si>
    <t>December</t>
  </si>
  <si>
    <t>November</t>
  </si>
  <si>
    <t>75+</t>
  </si>
  <si>
    <t>October</t>
  </si>
  <si>
    <t>60-74</t>
  </si>
  <si>
    <t>September</t>
  </si>
  <si>
    <t>50-59</t>
  </si>
  <si>
    <t>August</t>
  </si>
  <si>
    <t>ACT</t>
  </si>
  <si>
    <t>40-49</t>
  </si>
  <si>
    <t>July</t>
  </si>
  <si>
    <t>NT</t>
  </si>
  <si>
    <t>30-39</t>
  </si>
  <si>
    <t>June</t>
  </si>
  <si>
    <t>TAS</t>
  </si>
  <si>
    <t>25-29</t>
  </si>
  <si>
    <t>May</t>
  </si>
  <si>
    <t>WA</t>
  </si>
  <si>
    <t>21-24</t>
  </si>
  <si>
    <t>April</t>
  </si>
  <si>
    <t>SA</t>
  </si>
  <si>
    <t>17-20</t>
  </si>
  <si>
    <t>March</t>
  </si>
  <si>
    <t>VIC</t>
  </si>
  <si>
    <t>12-16</t>
  </si>
  <si>
    <t>February</t>
  </si>
  <si>
    <t>NSW</t>
  </si>
  <si>
    <t>5-11</t>
  </si>
  <si>
    <t>Total</t>
  </si>
  <si>
    <t>January</t>
  </si>
  <si>
    <t>QLD</t>
  </si>
  <si>
    <t>0-4</t>
  </si>
  <si>
    <t>Month</t>
  </si>
  <si>
    <t>% Change</t>
  </si>
  <si>
    <t>State</t>
  </si>
  <si>
    <t>Gender</t>
  </si>
  <si>
    <t>Female</t>
  </si>
  <si>
    <t>Male</t>
  </si>
  <si>
    <t>Other</t>
  </si>
  <si>
    <t>Midnight-2am</t>
  </si>
  <si>
    <t>2am-4am</t>
  </si>
  <si>
    <t>4am-6am</t>
  </si>
  <si>
    <t>6am-8am</t>
  </si>
  <si>
    <t>8am-10am</t>
  </si>
  <si>
    <t>10am-noon</t>
  </si>
  <si>
    <t>Noon-2pm</t>
  </si>
  <si>
    <t>2pm-4pm</t>
  </si>
  <si>
    <t>4pm-6pm</t>
  </si>
  <si>
    <t>6pm-8pm</t>
  </si>
  <si>
    <t>8pm-10pm</t>
  </si>
  <si>
    <t>10pm-midnight</t>
  </si>
  <si>
    <t>Bus</t>
  </si>
  <si>
    <t>Truck</t>
  </si>
  <si>
    <t>Year</t>
  </si>
  <si>
    <t>Age Statistics</t>
  </si>
  <si>
    <t>AgeCat</t>
  </si>
  <si>
    <t>Time Statistics</t>
  </si>
  <si>
    <t>Time</t>
  </si>
  <si>
    <t>Day of Week Statistics</t>
  </si>
  <si>
    <t>Dayweek</t>
  </si>
  <si>
    <t>Road User</t>
  </si>
  <si>
    <t>Bicyclist</t>
  </si>
  <si>
    <t>Driver</t>
  </si>
  <si>
    <t>Passenger</t>
  </si>
  <si>
    <t>Pedestrian</t>
  </si>
  <si>
    <t>Month Statistics</t>
  </si>
  <si>
    <t>Multiple vehicle</t>
  </si>
  <si>
    <t xml:space="preserve">Single vehicle </t>
  </si>
  <si>
    <t>Crash Type</t>
  </si>
  <si>
    <t>Speed</t>
  </si>
  <si>
    <t>100+</t>
  </si>
  <si>
    <t>40-50</t>
  </si>
  <si>
    <t>50-60</t>
  </si>
  <si>
    <t>60-80</t>
  </si>
  <si>
    <t>80-100</t>
  </si>
  <si>
    <t>Unknown</t>
  </si>
  <si>
    <t>Speed Statistics</t>
  </si>
  <si>
    <t>All Years</t>
  </si>
  <si>
    <t>Type</t>
  </si>
  <si>
    <t>AUS</t>
  </si>
  <si>
    <t>Metric 1</t>
  </si>
  <si>
    <t>Row Labels</t>
  </si>
  <si>
    <t>List1</t>
  </si>
  <si>
    <t>Prior Yr</t>
  </si>
  <si>
    <t>▲</t>
  </si>
  <si>
    <t>▼</t>
  </si>
  <si>
    <t>Aus</t>
  </si>
  <si>
    <t>Motor Cycle</t>
  </si>
  <si>
    <t>Cyclist</t>
  </si>
  <si>
    <t>M Cycle</t>
  </si>
  <si>
    <t>Mon</t>
  </si>
  <si>
    <t>Tue</t>
  </si>
  <si>
    <t>Wed</t>
  </si>
  <si>
    <t>Thu</t>
  </si>
  <si>
    <t>Fri</t>
  </si>
  <si>
    <t>Sat</t>
  </si>
  <si>
    <t>Sun</t>
  </si>
  <si>
    <t>Comment</t>
  </si>
  <si>
    <t>Vehicle Type Statistics</t>
  </si>
  <si>
    <t>Car</t>
  </si>
  <si>
    <t>0-40</t>
  </si>
  <si>
    <t>Male Female Chart</t>
  </si>
  <si>
    <t>Active</t>
  </si>
  <si>
    <t>Up</t>
  </si>
  <si>
    <t>Down</t>
  </si>
  <si>
    <t>Chart Labels</t>
  </si>
  <si>
    <t>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</si>
</sst>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6" formatCode="0.0%"/>
  </numFmts>
  <fonts count="18" x14ac:knownFonts="1">
    <font>
      <sz val="10"/>
      <color theme="1"/>
      <name val="Arial"/>
      <family val="2"/>
    </font>
    <font>
      <sz val="10"/>
      <color theme="1"/>
      <name val="Arial"/>
      <family val="2"/>
    </font>
    <font>
      <sz val="10"/>
      <color indexed="8"/>
      <name val="Arial"/>
      <family val="2"/>
    </font>
    <font>
      <b/>
      <sz val="10"/>
      <color theme="1"/>
      <name val="Arial"/>
      <family val="2"/>
    </font>
    <font>
      <sz val="10"/>
      <name val="Arial"/>
      <family val="2"/>
    </font>
    <font>
      <b/>
      <sz val="10"/>
      <name val="Arial"/>
      <family val="2"/>
    </font>
    <font>
      <b/>
      <sz val="10"/>
      <color theme="2" tint="-0.499984740745262"/>
      <name val="Arial"/>
      <family val="2"/>
    </font>
    <font>
      <sz val="10"/>
      <color rgb="FFFF0000"/>
      <name val="Arial"/>
      <family val="2"/>
    </font>
    <font>
      <sz val="11"/>
      <name val="Arial"/>
      <family val="2"/>
    </font>
    <font>
      <b/>
      <sz val="11"/>
      <color theme="2" tint="-0.499984740745262"/>
      <name val="Arial"/>
      <family val="2"/>
    </font>
    <font>
      <sz val="12"/>
      <color theme="2" tint="-0.749992370372631"/>
      <name val="Arial"/>
      <family val="2"/>
    </font>
    <font>
      <sz val="11"/>
      <color theme="0"/>
      <name val="Arial"/>
      <family val="2"/>
    </font>
    <font>
      <sz val="10"/>
      <color theme="0"/>
      <name val="Arial"/>
      <family val="2"/>
    </font>
    <font>
      <sz val="9"/>
      <name val="Arial"/>
      <family val="2"/>
    </font>
    <font>
      <sz val="9"/>
      <color indexed="81"/>
      <name val="Tahoma"/>
      <family val="2"/>
    </font>
    <font>
      <b/>
      <sz val="9"/>
      <color indexed="81"/>
      <name val="Tahoma"/>
      <family val="2"/>
    </font>
    <font>
      <sz val="11"/>
      <color theme="2" tint="-0.499984740745262"/>
      <name val="Arial"/>
      <family val="2"/>
    </font>
    <font>
      <sz val="10"/>
      <color theme="2" tint="-0.499984740745262"/>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E0F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s>
  <borders count="11">
    <border>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rgb="FFABABAB"/>
      </left>
      <right/>
      <top style="thin">
        <color rgb="FFABABAB"/>
      </top>
      <bottom/>
      <diagonal/>
    </border>
    <border>
      <left/>
      <right/>
      <top style="thin">
        <color rgb="FFABABAB"/>
      </top>
      <bottom/>
      <diagonal/>
    </border>
  </borders>
  <cellStyleXfs count="4">
    <xf numFmtId="0" fontId="0" fillId="0" borderId="0"/>
    <xf numFmtId="43" fontId="1"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cellStyleXfs>
  <cellXfs count="68">
    <xf numFmtId="0" fontId="0" fillId="0" borderId="0" xfId="0"/>
    <xf numFmtId="16" fontId="0" fillId="0" borderId="0" xfId="0" quotePrefix="1" applyNumberFormat="1"/>
    <xf numFmtId="0" fontId="3" fillId="0" borderId="0" xfId="0" applyFont="1"/>
    <xf numFmtId="0" fontId="0" fillId="2" borderId="0" xfId="0" applyFill="1"/>
    <xf numFmtId="0" fontId="4" fillId="0" borderId="0" xfId="3" applyBorder="1"/>
    <xf numFmtId="0" fontId="4" fillId="0" borderId="0" xfId="3"/>
    <xf numFmtId="0" fontId="5" fillId="0" borderId="0" xfId="3" applyFont="1" applyBorder="1"/>
    <xf numFmtId="0" fontId="4" fillId="0" borderId="0" xfId="3" applyFont="1" applyBorder="1"/>
    <xf numFmtId="0" fontId="4" fillId="0" borderId="0" xfId="3" applyBorder="1" applyAlignment="1">
      <alignment horizontal="right"/>
    </xf>
    <xf numFmtId="0" fontId="0" fillId="3" borderId="0" xfId="0" applyFill="1"/>
    <xf numFmtId="164" fontId="4" fillId="0" borderId="0" xfId="1" applyNumberFormat="1" applyFont="1"/>
    <xf numFmtId="164" fontId="4" fillId="0" borderId="0" xfId="1" applyNumberFormat="1" applyFont="1" applyBorder="1" applyAlignment="1">
      <alignment horizontal="right"/>
    </xf>
    <xf numFmtId="164" fontId="4" fillId="0" borderId="0" xfId="1" applyNumberFormat="1" applyFont="1" applyAlignment="1">
      <alignment horizontal="right"/>
    </xf>
    <xf numFmtId="164" fontId="4" fillId="0" borderId="0" xfId="1" applyNumberFormat="1" applyFont="1" applyBorder="1"/>
    <xf numFmtId="164" fontId="5" fillId="0" borderId="0" xfId="1" applyNumberFormat="1" applyFont="1" applyBorder="1" applyAlignment="1">
      <alignment horizontal="right"/>
    </xf>
    <xf numFmtId="164" fontId="5" fillId="0" borderId="0" xfId="1" applyNumberFormat="1" applyFont="1" applyAlignment="1">
      <alignment horizontal="right"/>
    </xf>
    <xf numFmtId="0" fontId="4" fillId="0" borderId="0" xfId="3" applyFill="1" applyBorder="1" applyAlignment="1">
      <alignment horizontal="right"/>
    </xf>
    <xf numFmtId="164" fontId="4" fillId="2" borderId="0" xfId="1" applyNumberFormat="1" applyFont="1" applyFill="1" applyBorder="1"/>
    <xf numFmtId="164" fontId="4" fillId="0" borderId="0" xfId="3" applyNumberForma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pivotButton="1"/>
    <xf numFmtId="0" fontId="0" fillId="0" borderId="0" xfId="0" applyAlignment="1">
      <alignment horizontal="left"/>
    </xf>
    <xf numFmtId="9" fontId="0" fillId="0" borderId="0" xfId="2" applyFont="1"/>
    <xf numFmtId="0" fontId="0" fillId="0" borderId="0" xfId="0" applyFont="1" applyBorder="1" applyAlignment="1">
      <alignment horizontal="left"/>
    </xf>
    <xf numFmtId="0" fontId="0" fillId="0" borderId="0" xfId="0" applyFont="1" applyBorder="1" applyAlignment="1">
      <alignment horizontal="center"/>
    </xf>
    <xf numFmtId="0" fontId="0" fillId="9" borderId="0" xfId="0" applyFill="1"/>
    <xf numFmtId="0" fontId="0" fillId="9" borderId="1" xfId="0" applyFill="1" applyBorder="1"/>
    <xf numFmtId="0" fontId="0" fillId="9" borderId="0" xfId="0" applyFill="1" applyBorder="1"/>
    <xf numFmtId="0" fontId="0" fillId="9" borderId="4" xfId="0" applyFill="1" applyBorder="1"/>
    <xf numFmtId="166" fontId="0" fillId="9" borderId="0" xfId="2" applyNumberFormat="1" applyFont="1" applyFill="1" applyBorder="1"/>
    <xf numFmtId="10" fontId="0" fillId="9" borderId="0" xfId="0" applyNumberFormat="1" applyFill="1"/>
    <xf numFmtId="166" fontId="0" fillId="9" borderId="0" xfId="2" applyNumberFormat="1" applyFont="1" applyFill="1"/>
    <xf numFmtId="0" fontId="7" fillId="10" borderId="0" xfId="0" applyFont="1" applyFill="1"/>
    <xf numFmtId="0" fontId="9" fillId="9" borderId="6" xfId="0" applyFont="1" applyFill="1" applyBorder="1"/>
    <xf numFmtId="0" fontId="6" fillId="9" borderId="2" xfId="0" applyFont="1" applyFill="1" applyBorder="1" applyAlignment="1">
      <alignment horizontal="right"/>
    </xf>
    <xf numFmtId="0" fontId="11" fillId="9" borderId="4" xfId="0" applyFont="1" applyFill="1" applyBorder="1"/>
    <xf numFmtId="0" fontId="11" fillId="9" borderId="0" xfId="0" applyFont="1" applyFill="1" applyBorder="1"/>
    <xf numFmtId="0" fontId="11" fillId="9" borderId="0" xfId="3" applyFont="1" applyFill="1" applyBorder="1"/>
    <xf numFmtId="0" fontId="12" fillId="9" borderId="0" xfId="0" applyFont="1" applyFill="1" applyBorder="1"/>
    <xf numFmtId="0" fontId="10" fillId="9" borderId="0" xfId="0" applyFont="1" applyFill="1" applyBorder="1" applyAlignment="1">
      <alignment horizontal="center"/>
    </xf>
    <xf numFmtId="0" fontId="0" fillId="9" borderId="2" xfId="0" applyFill="1" applyBorder="1"/>
    <xf numFmtId="0" fontId="0" fillId="9" borderId="3" xfId="0" applyFill="1" applyBorder="1"/>
    <xf numFmtId="0" fontId="11" fillId="9" borderId="5" xfId="3" applyFont="1" applyFill="1" applyBorder="1"/>
    <xf numFmtId="0" fontId="10" fillId="9" borderId="4" xfId="0" applyFont="1" applyFill="1" applyBorder="1" applyAlignment="1">
      <alignment horizontal="center"/>
    </xf>
    <xf numFmtId="0" fontId="10" fillId="9" borderId="5" xfId="0" applyFont="1" applyFill="1" applyBorder="1" applyAlignment="1">
      <alignment horizontal="center"/>
    </xf>
    <xf numFmtId="0" fontId="0" fillId="9" borderId="5" xfId="0" applyFill="1" applyBorder="1"/>
    <xf numFmtId="0" fontId="0" fillId="9" borderId="6" xfId="0" applyFill="1" applyBorder="1"/>
    <xf numFmtId="0" fontId="0" fillId="9" borderId="7" xfId="0" applyFill="1" applyBorder="1"/>
    <xf numFmtId="0" fontId="0" fillId="9" borderId="8" xfId="0" applyFill="1" applyBorder="1"/>
    <xf numFmtId="0" fontId="13" fillId="9" borderId="4" xfId="0" applyFont="1" applyFill="1" applyBorder="1" applyAlignment="1">
      <alignment horizontal="right"/>
    </xf>
    <xf numFmtId="0" fontId="13" fillId="9" borderId="0" xfId="3" applyFont="1" applyFill="1" applyBorder="1" applyAlignment="1">
      <alignment horizontal="right"/>
    </xf>
    <xf numFmtId="0" fontId="13" fillId="9" borderId="0" xfId="0" applyFont="1" applyFill="1" applyBorder="1" applyAlignment="1">
      <alignment horizontal="right"/>
    </xf>
    <xf numFmtId="0" fontId="13" fillId="9" borderId="5" xfId="3" applyFont="1" applyFill="1" applyBorder="1" applyAlignment="1">
      <alignment horizontal="right"/>
    </xf>
    <xf numFmtId="0" fontId="4" fillId="0" borderId="0" xfId="3" applyFill="1" applyBorder="1"/>
    <xf numFmtId="164" fontId="4" fillId="0" borderId="0" xfId="1" applyNumberFormat="1" applyFont="1" applyFill="1" applyBorder="1"/>
    <xf numFmtId="0" fontId="0" fillId="0" borderId="9" xfId="0" applyBorder="1"/>
    <xf numFmtId="0" fontId="4" fillId="0" borderId="9" xfId="0" applyFont="1" applyBorder="1"/>
    <xf numFmtId="0" fontId="0" fillId="0" borderId="9" xfId="0" applyNumberFormat="1" applyBorder="1"/>
    <xf numFmtId="0" fontId="0" fillId="0" borderId="10" xfId="0" applyNumberFormat="1" applyBorder="1"/>
    <xf numFmtId="0" fontId="4" fillId="0" borderId="0" xfId="3" quotePrefix="1" applyBorder="1"/>
    <xf numFmtId="0" fontId="0" fillId="0" borderId="0" xfId="0" applyFill="1" applyBorder="1"/>
    <xf numFmtId="0" fontId="8" fillId="0" borderId="0" xfId="3" applyFont="1" applyFill="1" applyBorder="1"/>
    <xf numFmtId="0" fontId="16" fillId="9" borderId="0" xfId="3" applyFont="1" applyFill="1" applyBorder="1"/>
    <xf numFmtId="0" fontId="17" fillId="9" borderId="0" xfId="0" applyFont="1" applyFill="1"/>
  </cellXfs>
  <cellStyles count="4">
    <cellStyle name="Comma" xfId="1" builtinId="3"/>
    <cellStyle name="Normal" xfId="0" builtinId="0"/>
    <cellStyle name="Normal 2" xfId="3"/>
    <cellStyle name="Percent" xfId="2" builtinId="5"/>
  </cellStyles>
  <dxfs count="1">
    <dxf>
      <fill>
        <patternFill patternType="solid">
          <bgColor theme="0"/>
        </patternFill>
      </fill>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2">
      <tableStyleElement type="wholeTable" dxfId="0"/>
    </tableStyle>
  </tableStyles>
  <colors>
    <mruColors>
      <color rgb="FFCC99FF"/>
      <color rgb="FFFF6699"/>
      <color rgb="FF9999FF"/>
      <color rgb="FFFF99FF"/>
      <color rgb="FF6666FF"/>
      <color rgb="FFE4E0F2"/>
    </mruColors>
  </colors>
  <extLst>
    <ext xmlns:x14="http://schemas.microsoft.com/office/spreadsheetml/2009/9/main" uri="{46F421CA-312F-682f-3DD2-61675219B42D}">
      <x14:dxfs count="1">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List!$P$4</c:f>
          <c:strCache>
            <c:ptCount val="1"/>
            <c:pt idx="0">
              <c:v>AUS Fatalities by Age Category</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914260717410336E-2"/>
          <c:y val="0.17634259259259263"/>
          <c:w val="0.90286351706036749"/>
          <c:h val="0.72088764946048411"/>
        </c:manualLayout>
      </c:layout>
      <c:barChart>
        <c:barDir val="col"/>
        <c:grouping val="clustered"/>
        <c:varyColors val="0"/>
        <c:ser>
          <c:idx val="0"/>
          <c:order val="0"/>
          <c:spPr>
            <a:solidFill>
              <a:schemeClr val="accent1"/>
            </a:solidFill>
            <a:ln>
              <a:noFill/>
            </a:ln>
            <a:effectLst/>
          </c:spPr>
          <c:invertIfNegative val="0"/>
          <c:dLbls>
            <c:dLbl>
              <c:idx val="0"/>
              <c:layout/>
              <c:tx>
                <c:rich>
                  <a:bodyPr/>
                  <a:lstStyle/>
                  <a:p>
                    <a:fld id="{7351E006-05E9-4DE6-8C10-81B109581184}"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10189367-DCC5-4AEB-94AA-CBD7EDFB5099}"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F767BF1-3174-400B-B6C6-74AB52BE1F58}"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039C0437-53E7-49E3-985F-E2242AD217FA}"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F64EB52A-22E9-49D0-94F7-5631696EE58E}"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92DE89DC-06E3-4D75-9445-1A70FE5D8FD0}"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AF0EF92B-F635-4F74-8177-4C29D11AADD4}"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A51F53CE-F7A4-4B77-AD9F-D74348EDC9F4}"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03C7BA5C-1418-4DA3-9911-50EB5E4313B4}"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9991E280-1C89-414D-A978-E4C69F2FCAFA}"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C2ADD8BE-74C9-4ED8-8C65-3B207F52E782}" type="CELLRANGE">
                      <a:rPr lang="en-AU"/>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Calcs!$B$99:$B$109</c:f>
              <c:strCache>
                <c:ptCount val="11"/>
                <c:pt idx="0">
                  <c:v>0-4</c:v>
                </c:pt>
                <c:pt idx="1">
                  <c:v>5-11</c:v>
                </c:pt>
                <c:pt idx="2">
                  <c:v>12-16</c:v>
                </c:pt>
                <c:pt idx="3">
                  <c:v>17-20</c:v>
                </c:pt>
                <c:pt idx="4">
                  <c:v>21-24</c:v>
                </c:pt>
                <c:pt idx="5">
                  <c:v>25-29</c:v>
                </c:pt>
                <c:pt idx="6">
                  <c:v>30-39</c:v>
                </c:pt>
                <c:pt idx="7">
                  <c:v>40-49</c:v>
                </c:pt>
                <c:pt idx="8">
                  <c:v>50-59</c:v>
                </c:pt>
                <c:pt idx="9">
                  <c:v>60-74</c:v>
                </c:pt>
                <c:pt idx="10">
                  <c:v>75+</c:v>
                </c:pt>
              </c:strCache>
            </c:strRef>
          </c:cat>
          <c:val>
            <c:numRef>
              <c:f>Calcs!$D$99:$D$109</c:f>
              <c:numCache>
                <c:formatCode>General</c:formatCode>
                <c:ptCount val="11"/>
                <c:pt idx="0">
                  <c:v>25</c:v>
                </c:pt>
                <c:pt idx="1">
                  <c:v>18</c:v>
                </c:pt>
                <c:pt idx="2">
                  <c:v>58</c:v>
                </c:pt>
                <c:pt idx="3">
                  <c:v>201</c:v>
                </c:pt>
                <c:pt idx="4">
                  <c:v>149</c:v>
                </c:pt>
                <c:pt idx="5">
                  <c:v>179</c:v>
                </c:pt>
                <c:pt idx="6">
                  <c:v>275</c:v>
                </c:pt>
                <c:pt idx="7">
                  <c:v>216</c:v>
                </c:pt>
                <c:pt idx="8">
                  <c:v>176</c:v>
                </c:pt>
                <c:pt idx="9">
                  <c:v>161</c:v>
                </c:pt>
                <c:pt idx="10">
                  <c:v>145</c:v>
                </c:pt>
              </c:numCache>
            </c:numRef>
          </c:val>
          <c:extLst>
            <c:ext xmlns:c15="http://schemas.microsoft.com/office/drawing/2012/chart" uri="{02D57815-91ED-43cb-92C2-25804820EDAC}">
              <c15:datalabelsRange>
                <c15:f>Calcs!$F$99:$F$109</c15:f>
                <c15:dlblRangeCache>
                  <c:ptCount val="11"/>
                  <c:pt idx="0">
                    <c:v>-40.0%▼</c:v>
                  </c:pt>
                  <c:pt idx="1">
                    <c:v>-16.7%▼</c:v>
                  </c:pt>
                  <c:pt idx="2">
                    <c:v>-6.9%▼</c:v>
                  </c:pt>
                  <c:pt idx="3">
                    <c:v>-8.5%▼</c:v>
                  </c:pt>
                  <c:pt idx="4">
                    <c:v>-30.2%▼</c:v>
                  </c:pt>
                  <c:pt idx="5">
                    <c:v>21.8%▲</c:v>
                  </c:pt>
                  <c:pt idx="6">
                    <c:v>-0.4%▼</c:v>
                  </c:pt>
                  <c:pt idx="7">
                    <c:v>-1.9%▼</c:v>
                  </c:pt>
                  <c:pt idx="8">
                    <c:v>21.0%▲</c:v>
                  </c:pt>
                  <c:pt idx="9">
                    <c:v>-1.9%▼</c:v>
                  </c:pt>
                  <c:pt idx="10">
                    <c:v>11.0%▲</c:v>
                  </c:pt>
                </c15:dlblRangeCache>
              </c15:datalabelsRange>
            </c:ext>
          </c:extLst>
        </c:ser>
        <c:dLbls>
          <c:showLegendKey val="0"/>
          <c:showVal val="0"/>
          <c:showCatName val="0"/>
          <c:showSerName val="0"/>
          <c:showPercent val="0"/>
          <c:showBubbleSize val="0"/>
        </c:dLbls>
        <c:gapWidth val="19"/>
        <c:overlap val="-27"/>
        <c:axId val="647524824"/>
        <c:axId val="647522080"/>
      </c:barChart>
      <c:catAx>
        <c:axId val="64752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22080"/>
        <c:crosses val="autoZero"/>
        <c:auto val="1"/>
        <c:lblAlgn val="ctr"/>
        <c:lblOffset val="100"/>
        <c:noMultiLvlLbl val="0"/>
      </c:catAx>
      <c:valAx>
        <c:axId val="64752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24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List!$P$3</c:f>
          <c:strCache>
            <c:ptCount val="1"/>
            <c:pt idx="0">
              <c:v>AUS Fatalities by Gender</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905831700581341E-3"/>
          <c:y val="0.12078703703703704"/>
          <c:w val="0.97260706779151673"/>
          <c:h val="0.7718135753864098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6699"/>
              </a:solidFill>
              <a:ln>
                <a:noFill/>
              </a:ln>
              <a:effectLst/>
            </c:spPr>
          </c:dPt>
          <c:dPt>
            <c:idx val="2"/>
            <c:invertIfNegative val="0"/>
            <c:bubble3D val="0"/>
            <c:spPr>
              <a:solidFill>
                <a:srgbClr val="FF6699"/>
              </a:solidFill>
              <a:ln>
                <a:noFill/>
              </a:ln>
              <a:effectLst/>
            </c:spPr>
          </c:dPt>
          <c:dPt>
            <c:idx val="4"/>
            <c:invertIfNegative val="0"/>
            <c:bubble3D val="0"/>
            <c:spPr>
              <a:solidFill>
                <a:srgbClr val="FF6699"/>
              </a:solidFill>
              <a:ln>
                <a:noFill/>
              </a:ln>
              <a:effectLst/>
            </c:spPr>
          </c:dPt>
          <c:dPt>
            <c:idx val="6"/>
            <c:invertIfNegative val="0"/>
            <c:bubble3D val="0"/>
            <c:spPr>
              <a:solidFill>
                <a:srgbClr val="FF6699"/>
              </a:solidFill>
              <a:ln>
                <a:noFill/>
              </a:ln>
              <a:effectLst/>
            </c:spPr>
          </c:dPt>
          <c:dPt>
            <c:idx val="8"/>
            <c:invertIfNegative val="0"/>
            <c:bubble3D val="0"/>
            <c:spPr>
              <a:solidFill>
                <a:srgbClr val="FF6699"/>
              </a:solidFill>
              <a:ln>
                <a:noFill/>
              </a:ln>
              <a:effectLst/>
            </c:spPr>
          </c:dPt>
          <c:dPt>
            <c:idx val="10"/>
            <c:invertIfNegative val="0"/>
            <c:bubble3D val="0"/>
            <c:spPr>
              <a:solidFill>
                <a:srgbClr val="FF6699"/>
              </a:solidFill>
              <a:ln>
                <a:noFill/>
              </a:ln>
              <a:effectLst/>
            </c:spPr>
          </c:dPt>
          <c:dPt>
            <c:idx val="12"/>
            <c:invertIfNegative val="0"/>
            <c:bubble3D val="0"/>
            <c:spPr>
              <a:solidFill>
                <a:srgbClr val="FF6699"/>
              </a:solidFill>
              <a:ln>
                <a:noFill/>
              </a:ln>
              <a:effectLst/>
            </c:spPr>
          </c:dPt>
          <c:dPt>
            <c:idx val="14"/>
            <c:invertIfNegative val="0"/>
            <c:bubble3D val="0"/>
            <c:spPr>
              <a:solidFill>
                <a:srgbClr val="FF6699"/>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Calcs!$A$112:$A$127</c:f>
              <c:numCache>
                <c:formatCode>General</c:formatCode>
                <c:ptCount val="16"/>
                <c:pt idx="0">
                  <c:v>2007</c:v>
                </c:pt>
                <c:pt idx="1">
                  <c:v>2007</c:v>
                </c:pt>
                <c:pt idx="2">
                  <c:v>2008</c:v>
                </c:pt>
                <c:pt idx="3">
                  <c:v>2008</c:v>
                </c:pt>
                <c:pt idx="4">
                  <c:v>2009</c:v>
                </c:pt>
                <c:pt idx="5">
                  <c:v>2009</c:v>
                </c:pt>
                <c:pt idx="6">
                  <c:v>2010</c:v>
                </c:pt>
                <c:pt idx="7">
                  <c:v>2010</c:v>
                </c:pt>
                <c:pt idx="8">
                  <c:v>2011</c:v>
                </c:pt>
                <c:pt idx="9">
                  <c:v>2011</c:v>
                </c:pt>
                <c:pt idx="10">
                  <c:v>2012</c:v>
                </c:pt>
                <c:pt idx="11">
                  <c:v>2012</c:v>
                </c:pt>
                <c:pt idx="12">
                  <c:v>2013</c:v>
                </c:pt>
                <c:pt idx="13">
                  <c:v>2013</c:v>
                </c:pt>
                <c:pt idx="14">
                  <c:v>2014</c:v>
                </c:pt>
                <c:pt idx="15">
                  <c:v>2014</c:v>
                </c:pt>
              </c:numCache>
            </c:numRef>
          </c:cat>
          <c:val>
            <c:numRef>
              <c:f>Calcs!$C$112:$C$127</c:f>
              <c:numCache>
                <c:formatCode>General</c:formatCode>
                <c:ptCount val="16"/>
                <c:pt idx="0">
                  <c:v>431</c:v>
                </c:pt>
                <c:pt idx="1">
                  <c:v>1172</c:v>
                </c:pt>
                <c:pt idx="2">
                  <c:v>376</c:v>
                </c:pt>
                <c:pt idx="3">
                  <c:v>1061</c:v>
                </c:pt>
                <c:pt idx="4">
                  <c:v>409</c:v>
                </c:pt>
                <c:pt idx="5">
                  <c:v>1082</c:v>
                </c:pt>
                <c:pt idx="6">
                  <c:v>371</c:v>
                </c:pt>
                <c:pt idx="7">
                  <c:v>982</c:v>
                </c:pt>
                <c:pt idx="8">
                  <c:v>357</c:v>
                </c:pt>
                <c:pt idx="9">
                  <c:v>920</c:v>
                </c:pt>
                <c:pt idx="10">
                  <c:v>369</c:v>
                </c:pt>
                <c:pt idx="11">
                  <c:v>931</c:v>
                </c:pt>
                <c:pt idx="12">
                  <c:v>335</c:v>
                </c:pt>
                <c:pt idx="13">
                  <c:v>852</c:v>
                </c:pt>
                <c:pt idx="14">
                  <c:v>332</c:v>
                </c:pt>
                <c:pt idx="15">
                  <c:v>824</c:v>
                </c:pt>
              </c:numCache>
            </c:numRef>
          </c:val>
        </c:ser>
        <c:dLbls>
          <c:showLegendKey val="0"/>
          <c:showVal val="0"/>
          <c:showCatName val="0"/>
          <c:showSerName val="0"/>
          <c:showPercent val="0"/>
          <c:showBubbleSize val="0"/>
        </c:dLbls>
        <c:gapWidth val="19"/>
        <c:overlap val="-27"/>
        <c:axId val="647528352"/>
        <c:axId val="647516200"/>
      </c:barChart>
      <c:catAx>
        <c:axId val="647528352"/>
        <c:scaling>
          <c:orientation val="minMax"/>
        </c:scaling>
        <c:delete val="0"/>
        <c:axPos val="b"/>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647516200"/>
        <c:crosses val="autoZero"/>
        <c:auto val="0"/>
        <c:lblAlgn val="ctr"/>
        <c:lblOffset val="100"/>
        <c:noMultiLvlLbl val="0"/>
      </c:catAx>
      <c:valAx>
        <c:axId val="647516200"/>
        <c:scaling>
          <c:orientation val="minMax"/>
        </c:scaling>
        <c:delete val="1"/>
        <c:axPos val="l"/>
        <c:numFmt formatCode="General" sourceLinked="1"/>
        <c:majorTickMark val="none"/>
        <c:minorTickMark val="none"/>
        <c:tickLblPos val="nextTo"/>
        <c:crossAx val="64752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List!$P$2</c:f>
          <c:strCache>
            <c:ptCount val="1"/>
            <c:pt idx="0">
              <c:v>AUS Fatalities by Speed</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553368328958883E-2"/>
          <c:y val="0.1166283947315202"/>
          <c:w val="0.87889107611548556"/>
          <c:h val="0.69882248563171523"/>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Calcs!$O$5:$U$5</c:f>
              <c:strCache>
                <c:ptCount val="7"/>
                <c:pt idx="0">
                  <c:v>0-40</c:v>
                </c:pt>
                <c:pt idx="1">
                  <c:v>40-50</c:v>
                </c:pt>
                <c:pt idx="2">
                  <c:v>50-60</c:v>
                </c:pt>
                <c:pt idx="3">
                  <c:v>60-80</c:v>
                </c:pt>
                <c:pt idx="4">
                  <c:v>80-100</c:v>
                </c:pt>
                <c:pt idx="5">
                  <c:v>100+</c:v>
                </c:pt>
                <c:pt idx="6">
                  <c:v>Unknown</c:v>
                </c:pt>
              </c:strCache>
            </c:strRef>
          </c:cat>
          <c:val>
            <c:numRef>
              <c:f>Calcs!$O$6:$U$6</c:f>
              <c:numCache>
                <c:formatCode>_-* #,##0_-;\-* #,##0_-;_-* "-"??_-;_-@_-</c:formatCode>
                <c:ptCount val="7"/>
                <c:pt idx="0">
                  <c:v>3</c:v>
                </c:pt>
                <c:pt idx="1">
                  <c:v>14</c:v>
                </c:pt>
                <c:pt idx="2">
                  <c:v>152</c:v>
                </c:pt>
                <c:pt idx="3">
                  <c:v>367</c:v>
                </c:pt>
                <c:pt idx="4">
                  <c:v>253</c:v>
                </c:pt>
                <c:pt idx="5">
                  <c:v>773</c:v>
                </c:pt>
                <c:pt idx="6">
                  <c:v>41</c:v>
                </c:pt>
              </c:numCache>
            </c:numRef>
          </c:val>
        </c:ser>
        <c:dLbls>
          <c:showLegendKey val="0"/>
          <c:showVal val="0"/>
          <c:showCatName val="0"/>
          <c:showSerName val="0"/>
          <c:showPercent val="0"/>
          <c:showBubbleSize val="0"/>
        </c:dLbls>
        <c:gapWidth val="19"/>
        <c:overlap val="-27"/>
        <c:axId val="647525216"/>
        <c:axId val="647518552"/>
      </c:barChart>
      <c:catAx>
        <c:axId val="647525216"/>
        <c:scaling>
          <c:orientation val="minMax"/>
        </c:scaling>
        <c:delete val="1"/>
        <c:axPos val="b"/>
        <c:numFmt formatCode="General" sourceLinked="1"/>
        <c:majorTickMark val="none"/>
        <c:minorTickMark val="none"/>
        <c:tickLblPos val="nextTo"/>
        <c:crossAx val="647518552"/>
        <c:crosses val="autoZero"/>
        <c:auto val="1"/>
        <c:lblAlgn val="ctr"/>
        <c:lblOffset val="100"/>
        <c:noMultiLvlLbl val="0"/>
      </c:catAx>
      <c:valAx>
        <c:axId val="6475185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2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List!$P$5</c:f>
          <c:strCache>
            <c:ptCount val="1"/>
            <c:pt idx="0">
              <c:v>AUS Fatalities by Road User</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905831700581341E-3"/>
          <c:y val="3.7453516408394665E-2"/>
          <c:w val="0.97260706779151673"/>
          <c:h val="0.94217266905005281"/>
        </c:manualLayout>
      </c:layout>
      <c:barChart>
        <c:barDir val="col"/>
        <c:grouping val="clustered"/>
        <c:varyColors val="0"/>
        <c:ser>
          <c:idx val="0"/>
          <c:order val="0"/>
          <c:tx>
            <c:strRef>
              <c:f>Summary!$N$7</c:f>
              <c:strCache>
                <c:ptCount val="1"/>
                <c:pt idx="0">
                  <c:v>Driver</c:v>
                </c:pt>
              </c:strCache>
            </c:strRef>
          </c:tx>
          <c:spPr>
            <a:solidFill>
              <a:schemeClr val="accent1"/>
            </a:solidFill>
            <a:ln>
              <a:noFill/>
            </a:ln>
            <a:effectLst/>
          </c:spPr>
          <c:invertIfNegative val="0"/>
          <c:val>
            <c:numRef>
              <c:f>Summary!$N$8</c:f>
              <c:numCache>
                <c:formatCode>General</c:formatCode>
                <c:ptCount val="1"/>
                <c:pt idx="0">
                  <c:v>785</c:v>
                </c:pt>
              </c:numCache>
            </c:numRef>
          </c:val>
        </c:ser>
        <c:ser>
          <c:idx val="1"/>
          <c:order val="1"/>
          <c:tx>
            <c:strRef>
              <c:f>Summary!$O$7</c:f>
              <c:strCache>
                <c:ptCount val="1"/>
                <c:pt idx="0">
                  <c:v>Passenger</c:v>
                </c:pt>
              </c:strCache>
            </c:strRef>
          </c:tx>
          <c:spPr>
            <a:solidFill>
              <a:schemeClr val="accent2"/>
            </a:solidFill>
            <a:ln>
              <a:noFill/>
            </a:ln>
            <a:effectLst/>
          </c:spPr>
          <c:invertIfNegative val="0"/>
          <c:dPt>
            <c:idx val="0"/>
            <c:invertIfNegative val="0"/>
            <c:bubble3D val="0"/>
            <c:spPr>
              <a:solidFill>
                <a:srgbClr val="FF6699"/>
              </a:solidFill>
              <a:ln>
                <a:noFill/>
              </a:ln>
              <a:effectLst/>
            </c:spPr>
          </c:dPt>
          <c:val>
            <c:numRef>
              <c:f>Summary!$O$8</c:f>
              <c:numCache>
                <c:formatCode>General</c:formatCode>
                <c:ptCount val="1"/>
                <c:pt idx="0">
                  <c:v>336</c:v>
                </c:pt>
              </c:numCache>
            </c:numRef>
          </c:val>
        </c:ser>
        <c:ser>
          <c:idx val="2"/>
          <c:order val="2"/>
          <c:tx>
            <c:strRef>
              <c:f>Summary!$P$7</c:f>
              <c:strCache>
                <c:ptCount val="1"/>
                <c:pt idx="0">
                  <c:v>Cyclist</c:v>
                </c:pt>
              </c:strCache>
            </c:strRef>
          </c:tx>
          <c:spPr>
            <a:solidFill>
              <a:schemeClr val="accent3"/>
            </a:solidFill>
            <a:ln>
              <a:noFill/>
            </a:ln>
            <a:effectLst/>
          </c:spPr>
          <c:invertIfNegative val="0"/>
          <c:val>
            <c:numRef>
              <c:f>Summary!$P$8</c:f>
              <c:numCache>
                <c:formatCode>General</c:formatCode>
                <c:ptCount val="1"/>
                <c:pt idx="0">
                  <c:v>41</c:v>
                </c:pt>
              </c:numCache>
            </c:numRef>
          </c:val>
        </c:ser>
        <c:ser>
          <c:idx val="3"/>
          <c:order val="3"/>
          <c:tx>
            <c:strRef>
              <c:f>Summary!$Q$7</c:f>
              <c:strCache>
                <c:ptCount val="1"/>
                <c:pt idx="0">
                  <c:v>M Cycle</c:v>
                </c:pt>
              </c:strCache>
            </c:strRef>
          </c:tx>
          <c:spPr>
            <a:solidFill>
              <a:schemeClr val="accent4"/>
            </a:solidFill>
            <a:ln>
              <a:noFill/>
            </a:ln>
            <a:effectLst/>
          </c:spPr>
          <c:invertIfNegative val="0"/>
          <c:dPt>
            <c:idx val="0"/>
            <c:invertIfNegative val="0"/>
            <c:bubble3D val="0"/>
            <c:spPr>
              <a:solidFill>
                <a:schemeClr val="accent1">
                  <a:lumMod val="75000"/>
                </a:schemeClr>
              </a:solidFill>
              <a:ln>
                <a:noFill/>
              </a:ln>
              <a:effectLst/>
            </c:spPr>
          </c:dPt>
          <c:val>
            <c:numRef>
              <c:f>Summary!$Q$8</c:f>
              <c:numCache>
                <c:formatCode>General</c:formatCode>
                <c:ptCount val="1"/>
                <c:pt idx="0">
                  <c:v>237</c:v>
                </c:pt>
              </c:numCache>
            </c:numRef>
          </c:val>
        </c:ser>
        <c:ser>
          <c:idx val="4"/>
          <c:order val="4"/>
          <c:tx>
            <c:strRef>
              <c:f>Summary!$R$7</c:f>
              <c:strCache>
                <c:ptCount val="1"/>
                <c:pt idx="0">
                  <c:v>Pedestrian</c:v>
                </c:pt>
              </c:strCache>
            </c:strRef>
          </c:tx>
          <c:spPr>
            <a:solidFill>
              <a:srgbClr val="9999FF"/>
            </a:solidFill>
            <a:ln>
              <a:noFill/>
            </a:ln>
            <a:effectLst/>
          </c:spPr>
          <c:invertIfNegative val="0"/>
          <c:val>
            <c:numRef>
              <c:f>Summary!$R$8</c:f>
              <c:numCache>
                <c:formatCode>General</c:formatCode>
                <c:ptCount val="1"/>
                <c:pt idx="0">
                  <c:v>204</c:v>
                </c:pt>
              </c:numCache>
            </c:numRef>
          </c:val>
        </c:ser>
        <c:ser>
          <c:idx val="5"/>
          <c:order val="5"/>
          <c:tx>
            <c:strRef>
              <c:f>Summary!$S$7</c:f>
              <c:strCache>
                <c:ptCount val="1"/>
                <c:pt idx="0">
                  <c:v>Other</c:v>
                </c:pt>
              </c:strCache>
            </c:strRef>
          </c:tx>
          <c:spPr>
            <a:solidFill>
              <a:schemeClr val="accent6"/>
            </a:solidFill>
            <a:ln>
              <a:noFill/>
            </a:ln>
            <a:effectLst/>
          </c:spPr>
          <c:invertIfNegative val="0"/>
          <c:dPt>
            <c:idx val="0"/>
            <c:invertIfNegative val="0"/>
            <c:bubble3D val="0"/>
            <c:spPr>
              <a:solidFill>
                <a:schemeClr val="accent1">
                  <a:lumMod val="75000"/>
                </a:schemeClr>
              </a:solidFill>
              <a:ln>
                <a:noFill/>
              </a:ln>
              <a:effectLst/>
            </c:spPr>
          </c:dPt>
          <c:val>
            <c:numRef>
              <c:f>Summary!$S$8</c:f>
              <c:numCache>
                <c:formatCode>General</c:formatCode>
                <c:ptCount val="1"/>
                <c:pt idx="0">
                  <c:v>0</c:v>
                </c:pt>
              </c:numCache>
            </c:numRef>
          </c:val>
        </c:ser>
        <c:dLbls>
          <c:showLegendKey val="0"/>
          <c:showVal val="0"/>
          <c:showCatName val="0"/>
          <c:showSerName val="0"/>
          <c:showPercent val="0"/>
          <c:showBubbleSize val="0"/>
        </c:dLbls>
        <c:gapWidth val="0"/>
        <c:overlap val="-27"/>
        <c:axId val="647520120"/>
        <c:axId val="647516592"/>
      </c:barChart>
      <c:catAx>
        <c:axId val="647520120"/>
        <c:scaling>
          <c:orientation val="minMax"/>
        </c:scaling>
        <c:delete val="1"/>
        <c:axPos val="b"/>
        <c:numFmt formatCode="General" sourceLinked="1"/>
        <c:majorTickMark val="none"/>
        <c:minorTickMark val="none"/>
        <c:tickLblPos val="low"/>
        <c:crossAx val="647516592"/>
        <c:crosses val="autoZero"/>
        <c:auto val="0"/>
        <c:lblAlgn val="ctr"/>
        <c:lblOffset val="100"/>
        <c:noMultiLvlLbl val="0"/>
      </c:catAx>
      <c:valAx>
        <c:axId val="647516592"/>
        <c:scaling>
          <c:orientation val="minMax"/>
        </c:scaling>
        <c:delete val="1"/>
        <c:axPos val="l"/>
        <c:numFmt formatCode="General" sourceLinked="1"/>
        <c:majorTickMark val="none"/>
        <c:minorTickMark val="none"/>
        <c:tickLblPos val="nextTo"/>
        <c:crossAx val="6475201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75931858327595E-2"/>
          <c:y val="4.2083333333333334E-2"/>
          <c:w val="0.78656726844505642"/>
          <c:h val="0.91534155575685772"/>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bg1">
                  <a:lumMod val="65000"/>
                </a:schemeClr>
              </a:solidFill>
              <a:ln w="19050">
                <a:solidFill>
                  <a:schemeClr val="lt1"/>
                </a:solidFill>
              </a:ln>
              <a:effectLst/>
            </c:spPr>
          </c:dPt>
          <c:dPt>
            <c:idx val="2"/>
            <c:bubble3D val="0"/>
            <c:spPr>
              <a:solidFill>
                <a:srgbClr val="FF6699"/>
              </a:solidFill>
              <a:ln w="19050">
                <a:solidFill>
                  <a:schemeClr val="lt1"/>
                </a:solidFill>
              </a:ln>
              <a:effectLst/>
            </c:spPr>
          </c:dPt>
          <c:dPt>
            <c:idx val="3"/>
            <c:bubble3D val="0"/>
            <c:spPr>
              <a:solidFill>
                <a:srgbClr val="9999FF"/>
              </a:solidFill>
              <a:ln w="19050">
                <a:solidFill>
                  <a:schemeClr val="lt1"/>
                </a:solidFill>
              </a:ln>
              <a:effectLst/>
            </c:spPr>
          </c:dPt>
          <c:dLbls>
            <c:dLbl>
              <c:idx val="0"/>
              <c:layout>
                <c:manualLayout>
                  <c:x val="-0.20649173399079843"/>
                  <c:y val="-0.14474192444579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Calcs!$O$14:$R$14</c:f>
              <c:strCache>
                <c:ptCount val="4"/>
                <c:pt idx="0">
                  <c:v>Car</c:v>
                </c:pt>
                <c:pt idx="1">
                  <c:v>M Cycle</c:v>
                </c:pt>
                <c:pt idx="2">
                  <c:v>Bus</c:v>
                </c:pt>
                <c:pt idx="3">
                  <c:v>Truck</c:v>
                </c:pt>
              </c:strCache>
            </c:strRef>
          </c:cat>
          <c:val>
            <c:numRef>
              <c:f>Calcs!$O$15:$R$15</c:f>
              <c:numCache>
                <c:formatCode>_-* #,##0_-;\-* #,##0_-;_-* "-"??_-;_-@_-</c:formatCode>
                <c:ptCount val="4"/>
                <c:pt idx="0">
                  <c:v>1101</c:v>
                </c:pt>
                <c:pt idx="1">
                  <c:v>217</c:v>
                </c:pt>
                <c:pt idx="2">
                  <c:v>24</c:v>
                </c:pt>
                <c:pt idx="3">
                  <c:v>254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7.7575906124574927E-3"/>
          <c:w val="0.95659448818897641"/>
          <c:h val="0.96329352921351752"/>
        </c:manualLayout>
      </c:layout>
      <c:barChart>
        <c:barDir val="bar"/>
        <c:grouping val="clustered"/>
        <c:varyColors val="0"/>
        <c:ser>
          <c:idx val="0"/>
          <c:order val="0"/>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Calcs!$B$130:$B$141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Calcs!$C$130:$C$141</c:f>
              <c:numCache>
                <c:formatCode>General</c:formatCode>
                <c:ptCount val="12"/>
                <c:pt idx="0">
                  <c:v>132</c:v>
                </c:pt>
                <c:pt idx="1">
                  <c:v>121</c:v>
                </c:pt>
                <c:pt idx="2">
                  <c:v>149</c:v>
                </c:pt>
                <c:pt idx="3">
                  <c:v>136</c:v>
                </c:pt>
                <c:pt idx="4">
                  <c:v>133</c:v>
                </c:pt>
                <c:pt idx="5">
                  <c:v>132</c:v>
                </c:pt>
                <c:pt idx="6">
                  <c:v>134</c:v>
                </c:pt>
                <c:pt idx="7">
                  <c:v>128</c:v>
                </c:pt>
                <c:pt idx="8">
                  <c:v>120</c:v>
                </c:pt>
                <c:pt idx="9">
                  <c:v>129</c:v>
                </c:pt>
                <c:pt idx="10">
                  <c:v>131</c:v>
                </c:pt>
                <c:pt idx="11">
                  <c:v>158</c:v>
                </c:pt>
              </c:numCache>
            </c:numRef>
          </c:val>
        </c:ser>
        <c:dLbls>
          <c:showLegendKey val="0"/>
          <c:showVal val="0"/>
          <c:showCatName val="0"/>
          <c:showSerName val="0"/>
          <c:showPercent val="0"/>
          <c:showBubbleSize val="0"/>
        </c:dLbls>
        <c:gapWidth val="14"/>
        <c:overlap val="-85"/>
        <c:axId val="647516984"/>
        <c:axId val="647518944"/>
      </c:barChart>
      <c:catAx>
        <c:axId val="647516984"/>
        <c:scaling>
          <c:orientation val="maxMin"/>
        </c:scaling>
        <c:delete val="1"/>
        <c:axPos val="l"/>
        <c:numFmt formatCode="General" sourceLinked="0"/>
        <c:majorTickMark val="out"/>
        <c:minorTickMark val="none"/>
        <c:tickLblPos val="nextTo"/>
        <c:crossAx val="647518944"/>
        <c:crosses val="autoZero"/>
        <c:auto val="1"/>
        <c:lblAlgn val="ctr"/>
        <c:lblOffset val="100"/>
        <c:noMultiLvlLbl val="0"/>
      </c:catAx>
      <c:valAx>
        <c:axId val="647518944"/>
        <c:scaling>
          <c:orientation val="minMax"/>
        </c:scaling>
        <c:delete val="1"/>
        <c:axPos val="t"/>
        <c:numFmt formatCode="General" sourceLinked="1"/>
        <c:majorTickMark val="out"/>
        <c:minorTickMark val="none"/>
        <c:tickLblPos val="nextTo"/>
        <c:crossAx val="647516984"/>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7.7575906124574927E-3"/>
          <c:w val="0.95659448818897641"/>
          <c:h val="0.96329352921351752"/>
        </c:manualLayout>
      </c:layout>
      <c:barChart>
        <c:barDir val="bar"/>
        <c:grouping val="clustered"/>
        <c:varyColors val="0"/>
        <c:ser>
          <c:idx val="0"/>
          <c:order val="0"/>
          <c:spPr>
            <a:solidFill>
              <a:srgbClr val="FF6699"/>
            </a:solidFill>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Calcs!$B$15:$B$26</c:f>
              <c:strCache>
                <c:ptCount val="12"/>
                <c:pt idx="0">
                  <c:v>Midnight-2am</c:v>
                </c:pt>
                <c:pt idx="1">
                  <c:v>2am-4am</c:v>
                </c:pt>
                <c:pt idx="2">
                  <c:v>4am-6am</c:v>
                </c:pt>
                <c:pt idx="3">
                  <c:v>6am-8am</c:v>
                </c:pt>
                <c:pt idx="4">
                  <c:v>8am-10am</c:v>
                </c:pt>
                <c:pt idx="5">
                  <c:v>10am-noon</c:v>
                </c:pt>
                <c:pt idx="6">
                  <c:v>Noon-2pm</c:v>
                </c:pt>
                <c:pt idx="7">
                  <c:v>2pm-4pm</c:v>
                </c:pt>
                <c:pt idx="8">
                  <c:v>4pm-6pm</c:v>
                </c:pt>
                <c:pt idx="9">
                  <c:v>6pm-8pm</c:v>
                </c:pt>
                <c:pt idx="10">
                  <c:v>8pm-10pm</c:v>
                </c:pt>
                <c:pt idx="11">
                  <c:v>10pm-midnight</c:v>
                </c:pt>
              </c:strCache>
            </c:strRef>
          </c:cat>
          <c:val>
            <c:numRef>
              <c:f>Calcs!$L$15:$L$26</c:f>
              <c:numCache>
                <c:formatCode>General</c:formatCode>
                <c:ptCount val="12"/>
                <c:pt idx="0">
                  <c:v>115</c:v>
                </c:pt>
                <c:pt idx="1">
                  <c:v>90</c:v>
                </c:pt>
                <c:pt idx="2">
                  <c:v>77</c:v>
                </c:pt>
                <c:pt idx="3">
                  <c:v>96</c:v>
                </c:pt>
                <c:pt idx="4">
                  <c:v>120</c:v>
                </c:pt>
                <c:pt idx="5">
                  <c:v>141</c:v>
                </c:pt>
                <c:pt idx="6">
                  <c:v>152</c:v>
                </c:pt>
                <c:pt idx="7">
                  <c:v>206</c:v>
                </c:pt>
                <c:pt idx="8">
                  <c:v>194</c:v>
                </c:pt>
                <c:pt idx="9">
                  <c:v>154</c:v>
                </c:pt>
                <c:pt idx="10">
                  <c:v>134</c:v>
                </c:pt>
                <c:pt idx="11">
                  <c:v>124</c:v>
                </c:pt>
              </c:numCache>
            </c:numRef>
          </c:val>
        </c:ser>
        <c:dLbls>
          <c:showLegendKey val="0"/>
          <c:showVal val="0"/>
          <c:showCatName val="0"/>
          <c:showSerName val="0"/>
          <c:showPercent val="0"/>
          <c:showBubbleSize val="0"/>
        </c:dLbls>
        <c:gapWidth val="14"/>
        <c:overlap val="-85"/>
        <c:axId val="332347872"/>
        <c:axId val="332341992"/>
      </c:barChart>
      <c:catAx>
        <c:axId val="332347872"/>
        <c:scaling>
          <c:orientation val="maxMin"/>
        </c:scaling>
        <c:delete val="1"/>
        <c:axPos val="l"/>
        <c:numFmt formatCode="General" sourceLinked="0"/>
        <c:majorTickMark val="out"/>
        <c:minorTickMark val="none"/>
        <c:tickLblPos val="nextTo"/>
        <c:crossAx val="332341992"/>
        <c:crosses val="autoZero"/>
        <c:auto val="1"/>
        <c:lblAlgn val="ctr"/>
        <c:lblOffset val="100"/>
        <c:noMultiLvlLbl val="0"/>
      </c:catAx>
      <c:valAx>
        <c:axId val="332341992"/>
        <c:scaling>
          <c:orientation val="minMax"/>
        </c:scaling>
        <c:delete val="1"/>
        <c:axPos val="t"/>
        <c:numFmt formatCode="General" sourceLinked="1"/>
        <c:majorTickMark val="out"/>
        <c:minorTickMark val="none"/>
        <c:tickLblPos val="nextTo"/>
        <c:crossAx val="33234787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0" fmlaLink="List!$H$2" fmlaRange="List!$D$3:$D$16" noThreeD="1" sel="7" val="6"/>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chart" Target="../charts/chart4.xml"/><Relationship Id="rId18" Type="http://schemas.openxmlformats.org/officeDocument/2006/relationships/image" Target="../media/image20.png"/><Relationship Id="rId26" Type="http://schemas.openxmlformats.org/officeDocument/2006/relationships/chart" Target="../charts/chart6.xml"/><Relationship Id="rId3" Type="http://schemas.openxmlformats.org/officeDocument/2006/relationships/chart" Target="../charts/chart2.xml"/><Relationship Id="rId21" Type="http://schemas.microsoft.com/office/2007/relationships/hdphoto" Target="../media/hdphoto1.wdp"/><Relationship Id="rId7" Type="http://schemas.openxmlformats.org/officeDocument/2006/relationships/image" Target="../media/image11.png"/><Relationship Id="rId12" Type="http://schemas.openxmlformats.org/officeDocument/2006/relationships/image" Target="../media/image9.png"/><Relationship Id="rId17" Type="http://schemas.openxmlformats.org/officeDocument/2006/relationships/image" Target="../media/image19.png"/><Relationship Id="rId25"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image" Target="../media/image15.png"/><Relationship Id="rId24" Type="http://schemas.microsoft.com/office/2007/relationships/hdphoto" Target="../media/hdphoto2.wdp"/><Relationship Id="rId5" Type="http://schemas.openxmlformats.org/officeDocument/2006/relationships/image" Target="../media/image3.jpeg"/><Relationship Id="rId15" Type="http://schemas.openxmlformats.org/officeDocument/2006/relationships/image" Target="../media/image17.jpeg"/><Relationship Id="rId23" Type="http://schemas.openxmlformats.org/officeDocument/2006/relationships/image" Target="../media/image24.png"/><Relationship Id="rId10" Type="http://schemas.openxmlformats.org/officeDocument/2006/relationships/image" Target="../media/image14.png"/><Relationship Id="rId19" Type="http://schemas.openxmlformats.org/officeDocument/2006/relationships/image" Target="../media/image21.png"/><Relationship Id="rId4" Type="http://schemas.openxmlformats.org/officeDocument/2006/relationships/image" Target="../media/image2.jpeg"/><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3.png"/><Relationship Id="rId27"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38100</xdr:colOff>
      <xdr:row>5</xdr:row>
      <xdr:rowOff>25400</xdr:rowOff>
    </xdr:from>
    <xdr:to>
      <xdr:col>12</xdr:col>
      <xdr:colOff>254000</xdr:colOff>
      <xdr:row>17</xdr:row>
      <xdr:rowOff>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649817</xdr:colOff>
      <xdr:row>6</xdr:row>
      <xdr:rowOff>101601</xdr:rowOff>
    </xdr:from>
    <xdr:to>
      <xdr:col>3</xdr:col>
      <xdr:colOff>349164</xdr:colOff>
      <xdr:row>8</xdr:row>
      <xdr:rowOff>194733</xdr:rowOff>
    </xdr:to>
    <xdr:pic>
      <xdr:nvPicPr>
        <xdr:cNvPr id="4" name="Picture 3"/>
        <xdr:cNvPicPr>
          <a:picLocks noChangeAspect="1"/>
        </xdr:cNvPicPr>
      </xdr:nvPicPr>
      <xdr:blipFill>
        <a:blip xmlns:r="http://schemas.openxmlformats.org/officeDocument/2006/relationships" r:embed="rId2">
          <a:duotone>
            <a:schemeClr val="accent5">
              <a:shade val="45000"/>
              <a:satMod val="135000"/>
            </a:schemeClr>
            <a:prstClr val="white"/>
          </a:duotone>
        </a:blip>
        <a:stretch>
          <a:fillRect/>
        </a:stretch>
      </xdr:blipFill>
      <xdr:spPr>
        <a:xfrm>
          <a:off x="895350" y="1329268"/>
          <a:ext cx="1308014" cy="516466"/>
        </a:xfrm>
        <a:prstGeom prst="rect">
          <a:avLst/>
        </a:prstGeom>
      </xdr:spPr>
    </xdr:pic>
    <xdr:clientData/>
  </xdr:twoCellAnchor>
  <xdr:twoCellAnchor editAs="oneCell">
    <xdr:from>
      <xdr:col>15</xdr:col>
      <xdr:colOff>65315</xdr:colOff>
      <xdr:row>0</xdr:row>
      <xdr:rowOff>50558</xdr:rowOff>
    </xdr:from>
    <xdr:to>
      <xdr:col>18</xdr:col>
      <xdr:colOff>784255</xdr:colOff>
      <xdr:row>3</xdr:row>
      <xdr:rowOff>119107</xdr:rowOff>
    </xdr:to>
    <mc:AlternateContent xmlns:mc="http://schemas.openxmlformats.org/markup-compatibility/2006">
      <mc:Choice xmlns:a14="http://schemas.microsoft.com/office/drawing/2010/main" Requires="a14">
        <xdr:graphicFrame macro="">
          <xdr:nvGraphicFramePr>
            <xdr:cNvPr id="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155041" y="50558"/>
              <a:ext cx="3224146" cy="61134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18</xdr:row>
      <xdr:rowOff>55788</xdr:rowOff>
    </xdr:from>
    <xdr:to>
      <xdr:col>12</xdr:col>
      <xdr:colOff>219074</xdr:colOff>
      <xdr:row>35</xdr:row>
      <xdr:rowOff>176741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226542</xdr:colOff>
      <xdr:row>19</xdr:row>
      <xdr:rowOff>1058</xdr:rowOff>
    </xdr:from>
    <xdr:to>
      <xdr:col>12</xdr:col>
      <xdr:colOff>54956</xdr:colOff>
      <xdr:row>23</xdr:row>
      <xdr:rowOff>20319</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96382" y="3770418"/>
          <a:ext cx="783454" cy="740621"/>
        </a:xfrm>
        <a:prstGeom prst="rect">
          <a:avLst/>
        </a:prstGeom>
      </xdr:spPr>
    </xdr:pic>
    <xdr:clientData/>
  </xdr:twoCellAnchor>
  <xdr:twoCellAnchor editAs="oneCell">
    <xdr:from>
      <xdr:col>1</xdr:col>
      <xdr:colOff>35560</xdr:colOff>
      <xdr:row>0</xdr:row>
      <xdr:rowOff>29845</xdr:rowOff>
    </xdr:from>
    <xdr:to>
      <xdr:col>1</xdr:col>
      <xdr:colOff>701040</xdr:colOff>
      <xdr:row>3</xdr:row>
      <xdr:rowOff>157339</xdr:rowOff>
    </xdr:to>
    <xdr:pic>
      <xdr:nvPicPr>
        <xdr:cNvPr id="21"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7320" y="29845"/>
          <a:ext cx="665480" cy="686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891754</xdr:colOff>
      <xdr:row>0</xdr:row>
      <xdr:rowOff>160020</xdr:rowOff>
    </xdr:from>
    <xdr:to>
      <xdr:col>8</xdr:col>
      <xdr:colOff>441959</xdr:colOff>
      <xdr:row>3</xdr:row>
      <xdr:rowOff>49460</xdr:rowOff>
    </xdr:to>
    <xdr:sp macro="" textlink="">
      <xdr:nvSpPr>
        <xdr:cNvPr id="24" name="TextBox 23"/>
        <xdr:cNvSpPr txBox="1"/>
      </xdr:nvSpPr>
      <xdr:spPr>
        <a:xfrm>
          <a:off x="1135594" y="160020"/>
          <a:ext cx="3520225" cy="392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400">
              <a:solidFill>
                <a:schemeClr val="bg1"/>
              </a:solidFill>
            </a:rPr>
            <a:t>Traffic Fatalities by State</a:t>
          </a:r>
        </a:p>
      </xdr:txBody>
    </xdr:sp>
    <xdr:clientData/>
  </xdr:twoCellAnchor>
  <xdr:twoCellAnchor>
    <xdr:from>
      <xdr:col>12</xdr:col>
      <xdr:colOff>447675</xdr:colOff>
      <xdr:row>18</xdr:row>
      <xdr:rowOff>52160</xdr:rowOff>
    </xdr:from>
    <xdr:to>
      <xdr:col>18</xdr:col>
      <xdr:colOff>809625</xdr:colOff>
      <xdr:row>35</xdr:row>
      <xdr:rowOff>171540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119470</xdr:colOff>
      <xdr:row>5</xdr:row>
      <xdr:rowOff>29031</xdr:rowOff>
    </xdr:from>
    <xdr:to>
      <xdr:col>13</xdr:col>
      <xdr:colOff>804761</xdr:colOff>
      <xdr:row>7</xdr:row>
      <xdr:rowOff>40068</xdr:rowOff>
    </xdr:to>
    <xdr:pic>
      <xdr:nvPicPr>
        <xdr:cNvPr id="41" name="Picture 40"/>
        <xdr:cNvPicPr>
          <a:picLocks noChangeAspect="1"/>
        </xdr:cNvPicPr>
      </xdr:nvPicPr>
      <xdr:blipFill>
        <a:blip xmlns:r="http://schemas.openxmlformats.org/officeDocument/2006/relationships" r:embed="rId7">
          <a:duotone>
            <a:schemeClr val="accent1">
              <a:shade val="45000"/>
              <a:satMod val="135000"/>
            </a:schemeClr>
            <a:prstClr val="white"/>
          </a:duotone>
        </a:blip>
        <a:stretch>
          <a:fillRect/>
        </a:stretch>
      </xdr:blipFill>
      <xdr:spPr>
        <a:xfrm>
          <a:off x="8924803" y="1045031"/>
          <a:ext cx="685291" cy="434371"/>
        </a:xfrm>
        <a:prstGeom prst="rect">
          <a:avLst/>
        </a:prstGeom>
      </xdr:spPr>
    </xdr:pic>
    <xdr:clientData/>
  </xdr:twoCellAnchor>
  <xdr:twoCellAnchor editAs="oneCell">
    <xdr:from>
      <xdr:col>15</xdr:col>
      <xdr:colOff>80702</xdr:colOff>
      <xdr:row>5</xdr:row>
      <xdr:rowOff>52344</xdr:rowOff>
    </xdr:from>
    <xdr:to>
      <xdr:col>15</xdr:col>
      <xdr:colOff>726785</xdr:colOff>
      <xdr:row>6</xdr:row>
      <xdr:rowOff>167389</xdr:rowOff>
    </xdr:to>
    <xdr:pic>
      <xdr:nvPicPr>
        <xdr:cNvPr id="42" name="Picture 41"/>
        <xdr:cNvPicPr>
          <a:picLocks noChangeAspect="1"/>
        </xdr:cNvPicPr>
      </xdr:nvPicPr>
      <xdr:blipFill>
        <a:blip xmlns:r="http://schemas.openxmlformats.org/officeDocument/2006/relationships" r:embed="rId8">
          <a:duotone>
            <a:schemeClr val="accent3">
              <a:shade val="45000"/>
              <a:satMod val="135000"/>
            </a:schemeClr>
            <a:prstClr val="white"/>
          </a:duotone>
        </a:blip>
        <a:stretch>
          <a:fillRect/>
        </a:stretch>
      </xdr:blipFill>
      <xdr:spPr>
        <a:xfrm flipH="1">
          <a:off x="10562435" y="1068344"/>
          <a:ext cx="646083" cy="326712"/>
        </a:xfrm>
        <a:prstGeom prst="rect">
          <a:avLst/>
        </a:prstGeom>
      </xdr:spPr>
    </xdr:pic>
    <xdr:clientData/>
  </xdr:twoCellAnchor>
  <xdr:twoCellAnchor editAs="oneCell">
    <xdr:from>
      <xdr:col>16</xdr:col>
      <xdr:colOff>85844</xdr:colOff>
      <xdr:row>5</xdr:row>
      <xdr:rowOff>34293</xdr:rowOff>
    </xdr:from>
    <xdr:to>
      <xdr:col>16</xdr:col>
      <xdr:colOff>774224</xdr:colOff>
      <xdr:row>6</xdr:row>
      <xdr:rowOff>206922</xdr:rowOff>
    </xdr:to>
    <xdr:pic>
      <xdr:nvPicPr>
        <xdr:cNvPr id="43" name="Picture 42"/>
        <xdr:cNvPicPr>
          <a:picLocks noChangeAspect="1"/>
        </xdr:cNvPicPr>
      </xdr:nvPicPr>
      <xdr:blipFill>
        <a:blip xmlns:r="http://schemas.openxmlformats.org/officeDocument/2006/relationships" r:embed="rId9">
          <a:duotone>
            <a:schemeClr val="accent5">
              <a:shade val="45000"/>
              <a:satMod val="135000"/>
            </a:schemeClr>
            <a:prstClr val="white"/>
          </a:duotone>
        </a:blip>
        <a:stretch>
          <a:fillRect/>
        </a:stretch>
      </xdr:blipFill>
      <xdr:spPr>
        <a:xfrm>
          <a:off x="11405777" y="1050293"/>
          <a:ext cx="688380" cy="384296"/>
        </a:xfrm>
        <a:prstGeom prst="rect">
          <a:avLst/>
        </a:prstGeom>
      </xdr:spPr>
    </xdr:pic>
    <xdr:clientData/>
  </xdr:twoCellAnchor>
  <xdr:twoCellAnchor editAs="oneCell">
    <xdr:from>
      <xdr:col>17</xdr:col>
      <xdr:colOff>24187</xdr:colOff>
      <xdr:row>5</xdr:row>
      <xdr:rowOff>34873</xdr:rowOff>
    </xdr:from>
    <xdr:to>
      <xdr:col>17</xdr:col>
      <xdr:colOff>771400</xdr:colOff>
      <xdr:row>7</xdr:row>
      <xdr:rowOff>1587</xdr:rowOff>
    </xdr:to>
    <xdr:pic>
      <xdr:nvPicPr>
        <xdr:cNvPr id="44" name="Picture 43"/>
        <xdr:cNvPicPr>
          <a:picLocks noChangeAspect="1"/>
        </xdr:cNvPicPr>
      </xdr:nvPicPr>
      <xdr:blipFill>
        <a:blip xmlns:r="http://schemas.openxmlformats.org/officeDocument/2006/relationships" r:embed="rId10"/>
        <a:stretch>
          <a:fillRect/>
        </a:stretch>
      </xdr:blipFill>
      <xdr:spPr>
        <a:xfrm>
          <a:off x="9899707" y="939113"/>
          <a:ext cx="747213" cy="388841"/>
        </a:xfrm>
        <a:prstGeom prst="rect">
          <a:avLst/>
        </a:prstGeom>
      </xdr:spPr>
    </xdr:pic>
    <xdr:clientData/>
  </xdr:twoCellAnchor>
  <xdr:twoCellAnchor editAs="oneCell">
    <xdr:from>
      <xdr:col>14</xdr:col>
      <xdr:colOff>42206</xdr:colOff>
      <xdr:row>5</xdr:row>
      <xdr:rowOff>33868</xdr:rowOff>
    </xdr:from>
    <xdr:to>
      <xdr:col>14</xdr:col>
      <xdr:colOff>775860</xdr:colOff>
      <xdr:row>7</xdr:row>
      <xdr:rowOff>6728</xdr:rowOff>
    </xdr:to>
    <xdr:pic>
      <xdr:nvPicPr>
        <xdr:cNvPr id="45" name="Picture 44"/>
        <xdr:cNvPicPr>
          <a:picLocks noChangeAspect="1"/>
        </xdr:cNvPicPr>
      </xdr:nvPicPr>
      <xdr:blipFill>
        <a:blip xmlns:r="http://schemas.openxmlformats.org/officeDocument/2006/relationships" r:embed="rId11"/>
        <a:stretch>
          <a:fillRect/>
        </a:stretch>
      </xdr:blipFill>
      <xdr:spPr>
        <a:xfrm>
          <a:off x="9685739" y="1049868"/>
          <a:ext cx="733654" cy="396194"/>
        </a:xfrm>
        <a:prstGeom prst="rect">
          <a:avLst/>
        </a:prstGeom>
      </xdr:spPr>
    </xdr:pic>
    <xdr:clientData/>
  </xdr:twoCellAnchor>
  <xdr:twoCellAnchor editAs="oneCell">
    <xdr:from>
      <xdr:col>18</xdr:col>
      <xdr:colOff>129176</xdr:colOff>
      <xdr:row>5</xdr:row>
      <xdr:rowOff>25400</xdr:rowOff>
    </xdr:from>
    <xdr:to>
      <xdr:col>18</xdr:col>
      <xdr:colOff>663772</xdr:colOff>
      <xdr:row>7</xdr:row>
      <xdr:rowOff>12945</xdr:rowOff>
    </xdr:to>
    <xdr:pic>
      <xdr:nvPicPr>
        <xdr:cNvPr id="46" name="Picture 45"/>
        <xdr:cNvPicPr>
          <a:picLocks noChangeAspect="1"/>
        </xdr:cNvPicPr>
      </xdr:nvPicPr>
      <xdr:blipFill>
        <a:blip xmlns:r="http://schemas.openxmlformats.org/officeDocument/2006/relationships" r:embed="rId12"/>
        <a:stretch>
          <a:fillRect/>
        </a:stretch>
      </xdr:blipFill>
      <xdr:spPr>
        <a:xfrm>
          <a:off x="13125509" y="1041400"/>
          <a:ext cx="534596" cy="410879"/>
        </a:xfrm>
        <a:prstGeom prst="rect">
          <a:avLst/>
        </a:prstGeom>
      </xdr:spPr>
    </xdr:pic>
    <xdr:clientData/>
  </xdr:twoCellAnchor>
  <xdr:twoCellAnchor>
    <xdr:from>
      <xdr:col>13</xdr:col>
      <xdr:colOff>25400</xdr:colOff>
      <xdr:row>7</xdr:row>
      <xdr:rowOff>193040</xdr:rowOff>
    </xdr:from>
    <xdr:to>
      <xdr:col>18</xdr:col>
      <xdr:colOff>804333</xdr:colOff>
      <xdr:row>16</xdr:row>
      <xdr:rowOff>67735</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20</xdr:col>
      <xdr:colOff>103415</xdr:colOff>
      <xdr:row>4</xdr:row>
      <xdr:rowOff>115661</xdr:rowOff>
    </xdr:from>
    <xdr:to>
      <xdr:col>22</xdr:col>
      <xdr:colOff>5273</xdr:colOff>
      <xdr:row>7</xdr:row>
      <xdr:rowOff>133350</xdr:rowOff>
    </xdr:to>
    <xdr:pic>
      <xdr:nvPicPr>
        <xdr:cNvPr id="49" name="Picture 48"/>
        <xdr:cNvPicPr>
          <a:picLocks noChangeAspect="1"/>
        </xdr:cNvPicPr>
      </xdr:nvPicPr>
      <xdr:blipFill>
        <a:blip xmlns:r="http://schemas.openxmlformats.org/officeDocument/2006/relationships" r:embed="rId14">
          <a:duotone>
            <a:schemeClr val="accent1">
              <a:shade val="45000"/>
              <a:satMod val="135000"/>
            </a:schemeClr>
            <a:prstClr val="white"/>
          </a:duotone>
        </a:blip>
        <a:stretch>
          <a:fillRect/>
        </a:stretch>
      </xdr:blipFill>
      <xdr:spPr>
        <a:xfrm>
          <a:off x="11819165" y="839561"/>
          <a:ext cx="844833" cy="608239"/>
        </a:xfrm>
        <a:prstGeom prst="rect">
          <a:avLst/>
        </a:prstGeom>
      </xdr:spPr>
    </xdr:pic>
    <xdr:clientData/>
  </xdr:twoCellAnchor>
  <xdr:twoCellAnchor editAs="oneCell">
    <xdr:from>
      <xdr:col>20</xdr:col>
      <xdr:colOff>151657</xdr:colOff>
      <xdr:row>10</xdr:row>
      <xdr:rowOff>106954</xdr:rowOff>
    </xdr:from>
    <xdr:to>
      <xdr:col>22</xdr:col>
      <xdr:colOff>9525</xdr:colOff>
      <xdr:row>13</xdr:row>
      <xdr:rowOff>173302</xdr:rowOff>
    </xdr:to>
    <xdr:pic>
      <xdr:nvPicPr>
        <xdr:cNvPr id="50" name="Picture 49"/>
        <xdr:cNvPicPr>
          <a:picLocks noChangeAspect="1" noChangeArrowheads="1"/>
        </xdr:cNvPicPr>
      </xdr:nvPicPr>
      <xdr:blipFill>
        <a:blip xmlns:r="http://schemas.openxmlformats.org/officeDocument/2006/relationships" r:embed="rId15"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1867407" y="2050054"/>
          <a:ext cx="800843" cy="69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155574</xdr:colOff>
      <xdr:row>7</xdr:row>
      <xdr:rowOff>142875</xdr:rowOff>
    </xdr:from>
    <xdr:to>
      <xdr:col>22</xdr:col>
      <xdr:colOff>80439</xdr:colOff>
      <xdr:row>10</xdr:row>
      <xdr:rowOff>57150</xdr:rowOff>
    </xdr:to>
    <xdr:pic>
      <xdr:nvPicPr>
        <xdr:cNvPr id="52" name="Picture 51"/>
        <xdr:cNvPicPr>
          <a:picLocks noChangeAspect="1"/>
        </xdr:cNvPicPr>
      </xdr:nvPicPr>
      <xdr:blipFill>
        <a:blip xmlns:r="http://schemas.openxmlformats.org/officeDocument/2006/relationships" r:embed="rId16">
          <a:duotone>
            <a:schemeClr val="accent1">
              <a:shade val="45000"/>
              <a:satMod val="135000"/>
            </a:schemeClr>
            <a:prstClr val="white"/>
          </a:duotone>
        </a:blip>
        <a:stretch>
          <a:fillRect/>
        </a:stretch>
      </xdr:blipFill>
      <xdr:spPr>
        <a:xfrm flipH="1">
          <a:off x="11871324" y="1457325"/>
          <a:ext cx="867840" cy="542925"/>
        </a:xfrm>
        <a:prstGeom prst="rect">
          <a:avLst/>
        </a:prstGeom>
      </xdr:spPr>
    </xdr:pic>
    <xdr:clientData/>
  </xdr:twoCellAnchor>
  <xdr:twoCellAnchor>
    <xdr:from>
      <xdr:col>20</xdr:col>
      <xdr:colOff>61783</xdr:colOff>
      <xdr:row>21</xdr:row>
      <xdr:rowOff>47625</xdr:rowOff>
    </xdr:from>
    <xdr:to>
      <xdr:col>23</xdr:col>
      <xdr:colOff>95251</xdr:colOff>
      <xdr:row>25</xdr:row>
      <xdr:rowOff>10885</xdr:rowOff>
    </xdr:to>
    <xdr:grpSp>
      <xdr:nvGrpSpPr>
        <xdr:cNvPr id="63" name="Group 62"/>
        <xdr:cNvGrpSpPr/>
      </xdr:nvGrpSpPr>
      <xdr:grpSpPr>
        <a:xfrm>
          <a:off x="11690112" y="4097707"/>
          <a:ext cx="1578344" cy="756575"/>
          <a:chOff x="11668125" y="3476625"/>
          <a:chExt cx="2152650" cy="791936"/>
        </a:xfrm>
      </xdr:grpSpPr>
      <xdr:pic>
        <xdr:nvPicPr>
          <xdr:cNvPr id="53" name="Picture 52"/>
          <xdr:cNvPicPr>
            <a:picLocks noChangeAspect="1"/>
          </xdr:cNvPicPr>
        </xdr:nvPicPr>
        <xdr:blipFill>
          <a:blip xmlns:r="http://schemas.openxmlformats.org/officeDocument/2006/relationships" r:embed="rId14">
            <a:duotone>
              <a:schemeClr val="accent1">
                <a:shade val="45000"/>
                <a:satMod val="135000"/>
              </a:schemeClr>
              <a:prstClr val="white"/>
            </a:duotone>
          </a:blip>
          <a:stretch>
            <a:fillRect/>
          </a:stretch>
        </xdr:blipFill>
        <xdr:spPr>
          <a:xfrm>
            <a:off x="11668125" y="3476625"/>
            <a:ext cx="1073525" cy="772886"/>
          </a:xfrm>
          <a:prstGeom prst="rect">
            <a:avLst/>
          </a:prstGeom>
        </xdr:spPr>
      </xdr:pic>
      <xdr:pic>
        <xdr:nvPicPr>
          <xdr:cNvPr id="54" name="Picture 53"/>
          <xdr:cNvPicPr>
            <a:picLocks noChangeAspect="1"/>
          </xdr:cNvPicPr>
        </xdr:nvPicPr>
        <xdr:blipFill>
          <a:blip xmlns:r="http://schemas.openxmlformats.org/officeDocument/2006/relationships" r:embed="rId14">
            <a:duotone>
              <a:schemeClr val="accent1">
                <a:shade val="45000"/>
                <a:satMod val="135000"/>
              </a:schemeClr>
              <a:prstClr val="white"/>
            </a:duotone>
          </a:blip>
          <a:stretch>
            <a:fillRect/>
          </a:stretch>
        </xdr:blipFill>
        <xdr:spPr>
          <a:xfrm flipH="1">
            <a:off x="12811125" y="3495675"/>
            <a:ext cx="1009650" cy="772886"/>
          </a:xfrm>
          <a:prstGeom prst="rect">
            <a:avLst/>
          </a:prstGeom>
        </xdr:spPr>
      </xdr:pic>
      <xdr:sp macro="" textlink="">
        <xdr:nvSpPr>
          <xdr:cNvPr id="55" name="Explosion 2 54"/>
          <xdr:cNvSpPr/>
        </xdr:nvSpPr>
        <xdr:spPr>
          <a:xfrm>
            <a:off x="12573000" y="3533775"/>
            <a:ext cx="428625" cy="619125"/>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20</xdr:col>
      <xdr:colOff>76201</xdr:colOff>
      <xdr:row>25</xdr:row>
      <xdr:rowOff>0</xdr:rowOff>
    </xdr:from>
    <xdr:to>
      <xdr:col>23</xdr:col>
      <xdr:colOff>190500</xdr:colOff>
      <xdr:row>31</xdr:row>
      <xdr:rowOff>104775</xdr:rowOff>
    </xdr:to>
    <xdr:grpSp>
      <xdr:nvGrpSpPr>
        <xdr:cNvPr id="61" name="Group 60"/>
        <xdr:cNvGrpSpPr/>
      </xdr:nvGrpSpPr>
      <xdr:grpSpPr>
        <a:xfrm>
          <a:off x="11704530" y="4843397"/>
          <a:ext cx="1659175" cy="1357378"/>
          <a:chOff x="12239625" y="4667250"/>
          <a:chExt cx="2112645" cy="1691640"/>
        </a:xfrm>
      </xdr:grpSpPr>
      <xdr:pic>
        <xdr:nvPicPr>
          <xdr:cNvPr id="58" name="Picture 57"/>
          <xdr:cNvPicPr>
            <a:picLocks noChangeAspect="1" noChangeArrowheads="1"/>
          </xdr:cNvPicPr>
        </xdr:nvPicPr>
        <xdr:blipFill>
          <a:blip xmlns:r="http://schemas.openxmlformats.org/officeDocument/2006/relationships" r:embed="rId17">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944475" y="4667250"/>
            <a:ext cx="1407795" cy="169164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6" name="Picture 55"/>
          <xdr:cNvPicPr>
            <a:picLocks noChangeAspect="1"/>
          </xdr:cNvPicPr>
        </xdr:nvPicPr>
        <xdr:blipFill>
          <a:blip xmlns:r="http://schemas.openxmlformats.org/officeDocument/2006/relationships" r:embed="rId14">
            <a:duotone>
              <a:schemeClr val="accent1">
                <a:shade val="45000"/>
                <a:satMod val="135000"/>
              </a:schemeClr>
              <a:prstClr val="white"/>
            </a:duotone>
          </a:blip>
          <a:stretch>
            <a:fillRect/>
          </a:stretch>
        </xdr:blipFill>
        <xdr:spPr>
          <a:xfrm>
            <a:off x="12239625" y="5562600"/>
            <a:ext cx="1073525" cy="772886"/>
          </a:xfrm>
          <a:prstGeom prst="rect">
            <a:avLst/>
          </a:prstGeom>
        </xdr:spPr>
      </xdr:pic>
      <xdr:sp macro="" textlink="">
        <xdr:nvSpPr>
          <xdr:cNvPr id="59" name="Explosion 2 58"/>
          <xdr:cNvSpPr/>
        </xdr:nvSpPr>
        <xdr:spPr>
          <a:xfrm>
            <a:off x="13154025" y="5629275"/>
            <a:ext cx="428625" cy="619125"/>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20</xdr:col>
      <xdr:colOff>30890</xdr:colOff>
      <xdr:row>31</xdr:row>
      <xdr:rowOff>66675</xdr:rowOff>
    </xdr:from>
    <xdr:to>
      <xdr:col>23</xdr:col>
      <xdr:colOff>82378</xdr:colOff>
      <xdr:row>36</xdr:row>
      <xdr:rowOff>150495</xdr:rowOff>
    </xdr:to>
    <xdr:grpSp>
      <xdr:nvGrpSpPr>
        <xdr:cNvPr id="67" name="Group 66"/>
        <xdr:cNvGrpSpPr/>
      </xdr:nvGrpSpPr>
      <xdr:grpSpPr>
        <a:xfrm>
          <a:off x="11659219" y="6162675"/>
          <a:ext cx="1596364" cy="1106779"/>
          <a:chOff x="15163800" y="3343275"/>
          <a:chExt cx="1089660" cy="807720"/>
        </a:xfrm>
      </xdr:grpSpPr>
      <xdr:pic>
        <xdr:nvPicPr>
          <xdr:cNvPr id="65" name="Picture 64"/>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5163800" y="3343275"/>
            <a:ext cx="1089660" cy="80772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6" name="Explosion 2 65"/>
          <xdr:cNvSpPr/>
        </xdr:nvSpPr>
        <xdr:spPr>
          <a:xfrm>
            <a:off x="15697200" y="3609975"/>
            <a:ext cx="447675" cy="314325"/>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24</xdr:col>
      <xdr:colOff>131805</xdr:colOff>
      <xdr:row>23</xdr:row>
      <xdr:rowOff>46082</xdr:rowOff>
    </xdr:from>
    <xdr:to>
      <xdr:col>26</xdr:col>
      <xdr:colOff>278027</xdr:colOff>
      <xdr:row>25</xdr:row>
      <xdr:rowOff>92675</xdr:rowOff>
    </xdr:to>
    <xdr:sp macro="" textlink="Calcs!P11">
      <xdr:nvSpPr>
        <xdr:cNvPr id="68" name="TextBox 67"/>
        <xdr:cNvSpPr txBox="1"/>
      </xdr:nvSpPr>
      <xdr:spPr>
        <a:xfrm>
          <a:off x="13950778" y="4618082"/>
          <a:ext cx="1361303" cy="37610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4931C75-BDF7-4EBE-BE1C-2D2A68B58B99}" type="TxLink">
            <a:rPr lang="en-US" sz="1400" b="0" i="0" u="none" strike="noStrike">
              <a:solidFill>
                <a:schemeClr val="tx1">
                  <a:lumMod val="75000"/>
                  <a:lumOff val="25000"/>
                </a:schemeClr>
              </a:solidFill>
              <a:latin typeface="Arial"/>
              <a:cs typeface="Arial"/>
            </a:rPr>
            <a:pPr algn="ctr"/>
            <a:t>658 Deaths</a:t>
          </a:fld>
          <a:endParaRPr lang="en-US" sz="1400">
            <a:solidFill>
              <a:schemeClr val="tx1">
                <a:lumMod val="75000"/>
                <a:lumOff val="25000"/>
              </a:schemeClr>
            </a:solidFill>
          </a:endParaRPr>
        </a:p>
      </xdr:txBody>
    </xdr:sp>
    <xdr:clientData/>
  </xdr:twoCellAnchor>
  <xdr:twoCellAnchor>
    <xdr:from>
      <xdr:col>19</xdr:col>
      <xdr:colOff>190501</xdr:colOff>
      <xdr:row>18</xdr:row>
      <xdr:rowOff>38100</xdr:rowOff>
    </xdr:from>
    <xdr:to>
      <xdr:col>26</xdr:col>
      <xdr:colOff>295275</xdr:colOff>
      <xdr:row>20</xdr:row>
      <xdr:rowOff>114299</xdr:rowOff>
    </xdr:to>
    <xdr:sp macro="" textlink="">
      <xdr:nvSpPr>
        <xdr:cNvPr id="74" name="TextBox 73"/>
        <xdr:cNvSpPr txBox="1"/>
      </xdr:nvSpPr>
      <xdr:spPr>
        <a:xfrm>
          <a:off x="11706226" y="3752850"/>
          <a:ext cx="3686174" cy="419099"/>
        </a:xfrm>
        <a:prstGeom prst="rect">
          <a:avLst/>
        </a:prstGeom>
        <a:solidFill>
          <a:schemeClr val="bg1">
            <a:lumMod val="7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latin typeface="Arial"/>
              <a:cs typeface="Arial"/>
            </a:rPr>
            <a:t> </a:t>
          </a:r>
          <a:r>
            <a:rPr lang="en-US" sz="2000" b="0" i="0" u="none" strike="noStrike">
              <a:solidFill>
                <a:schemeClr val="bg1"/>
              </a:solidFill>
              <a:latin typeface="Arial"/>
              <a:cs typeface="Arial"/>
            </a:rPr>
            <a:t>Collision</a:t>
          </a:r>
          <a:r>
            <a:rPr lang="en-US" sz="2000" b="0" i="0" u="none" strike="noStrike" baseline="0">
              <a:solidFill>
                <a:schemeClr val="bg1"/>
              </a:solidFill>
              <a:latin typeface="Arial"/>
              <a:cs typeface="Arial"/>
            </a:rPr>
            <a:t> Type</a:t>
          </a:r>
          <a:endParaRPr lang="en-US" sz="2000" b="0" i="0" u="none" strike="noStrike">
            <a:solidFill>
              <a:schemeClr val="bg1"/>
            </a:solidFill>
            <a:latin typeface="Arial"/>
            <a:cs typeface="Arial"/>
          </a:endParaRPr>
        </a:p>
      </xdr:txBody>
    </xdr:sp>
    <xdr:clientData/>
  </xdr:twoCellAnchor>
  <xdr:twoCellAnchor>
    <xdr:from>
      <xdr:col>19</xdr:col>
      <xdr:colOff>180975</xdr:colOff>
      <xdr:row>1</xdr:row>
      <xdr:rowOff>85724</xdr:rowOff>
    </xdr:from>
    <xdr:to>
      <xdr:col>26</xdr:col>
      <xdr:colOff>285749</xdr:colOff>
      <xdr:row>3</xdr:row>
      <xdr:rowOff>161923</xdr:rowOff>
    </xdr:to>
    <xdr:sp macro="" textlink="">
      <xdr:nvSpPr>
        <xdr:cNvPr id="76" name="TextBox 75"/>
        <xdr:cNvSpPr txBox="1"/>
      </xdr:nvSpPr>
      <xdr:spPr>
        <a:xfrm>
          <a:off x="11696700" y="295274"/>
          <a:ext cx="3686174" cy="419099"/>
        </a:xfrm>
        <a:prstGeom prst="rect">
          <a:avLst/>
        </a:prstGeom>
        <a:solidFill>
          <a:schemeClr val="bg1">
            <a:lumMod val="7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bg1"/>
              </a:solidFill>
              <a:latin typeface="Arial"/>
              <a:cs typeface="Arial"/>
            </a:rPr>
            <a:t>Vehicle </a:t>
          </a:r>
          <a:r>
            <a:rPr lang="en-US" sz="2000" b="0" i="0" u="none" strike="noStrike" baseline="0">
              <a:solidFill>
                <a:schemeClr val="bg1"/>
              </a:solidFill>
              <a:latin typeface="Arial"/>
              <a:cs typeface="Arial"/>
            </a:rPr>
            <a:t>Type</a:t>
          </a:r>
          <a:endParaRPr lang="en-US" sz="2000" b="0" i="0" u="none" strike="noStrike">
            <a:solidFill>
              <a:schemeClr val="bg1"/>
            </a:solidFill>
            <a:latin typeface="Arial"/>
            <a:cs typeface="Arial"/>
          </a:endParaRPr>
        </a:p>
      </xdr:txBody>
    </xdr:sp>
    <xdr:clientData/>
  </xdr:twoCellAnchor>
  <xdr:twoCellAnchor>
    <xdr:from>
      <xdr:col>24</xdr:col>
      <xdr:colOff>113527</xdr:colOff>
      <xdr:row>21</xdr:row>
      <xdr:rowOff>39131</xdr:rowOff>
    </xdr:from>
    <xdr:to>
      <xdr:col>26</xdr:col>
      <xdr:colOff>294502</xdr:colOff>
      <xdr:row>22</xdr:row>
      <xdr:rowOff>133865</xdr:rowOff>
    </xdr:to>
    <xdr:sp macro="" textlink="">
      <xdr:nvSpPr>
        <xdr:cNvPr id="77" name="TextBox 76"/>
        <xdr:cNvSpPr txBox="1"/>
      </xdr:nvSpPr>
      <xdr:spPr>
        <a:xfrm>
          <a:off x="13932500" y="4281617"/>
          <a:ext cx="1396056" cy="259491"/>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a:solidFill>
                <a:schemeClr val="bg1">
                  <a:lumMod val="50000"/>
                </a:schemeClr>
              </a:solidFill>
            </a:rPr>
            <a:t>Mulitple Vehicle</a:t>
          </a:r>
        </a:p>
      </xdr:txBody>
    </xdr:sp>
    <xdr:clientData/>
  </xdr:twoCellAnchor>
  <xdr:twoCellAnchor editAs="oneCell">
    <xdr:from>
      <xdr:col>20</xdr:col>
      <xdr:colOff>180975</xdr:colOff>
      <xdr:row>14</xdr:row>
      <xdr:rowOff>85725</xdr:rowOff>
    </xdr:from>
    <xdr:to>
      <xdr:col>22</xdr:col>
      <xdr:colOff>9525</xdr:colOff>
      <xdr:row>17</xdr:row>
      <xdr:rowOff>10816</xdr:rowOff>
    </xdr:to>
    <xdr:pic>
      <xdr:nvPicPr>
        <xdr:cNvPr id="78" name="Picture 77"/>
        <xdr:cNvPicPr>
          <a:picLocks noChangeAspect="1"/>
        </xdr:cNvPicPr>
      </xdr:nvPicPr>
      <xdr:blipFill>
        <a:blip xmlns:r="http://schemas.openxmlformats.org/officeDocument/2006/relationships" r:embed="rId19">
          <a:duotone>
            <a:schemeClr val="accent5">
              <a:shade val="45000"/>
              <a:satMod val="135000"/>
            </a:schemeClr>
            <a:prstClr val="white"/>
          </a:duotone>
        </a:blip>
        <a:stretch>
          <a:fillRect/>
        </a:stretch>
      </xdr:blipFill>
      <xdr:spPr>
        <a:xfrm>
          <a:off x="11896725" y="2867025"/>
          <a:ext cx="771525" cy="556281"/>
        </a:xfrm>
        <a:prstGeom prst="rect">
          <a:avLst/>
        </a:prstGeom>
      </xdr:spPr>
    </xdr:pic>
    <xdr:clientData/>
  </xdr:twoCellAnchor>
  <xdr:twoCellAnchor editAs="oneCell">
    <xdr:from>
      <xdr:col>22</xdr:col>
      <xdr:colOff>238898</xdr:colOff>
      <xdr:row>9</xdr:row>
      <xdr:rowOff>39129</xdr:rowOff>
    </xdr:from>
    <xdr:to>
      <xdr:col>22</xdr:col>
      <xdr:colOff>586946</xdr:colOff>
      <xdr:row>10</xdr:row>
      <xdr:rowOff>61784</xdr:rowOff>
    </xdr:to>
    <xdr:pic>
      <xdr:nvPicPr>
        <xdr:cNvPr id="80" name="Picture 79"/>
        <xdr:cNvPicPr>
          <a:picLocks noChangeAspect="1"/>
        </xdr:cNvPicPr>
      </xdr:nvPicPr>
      <xdr:blipFill>
        <a:blip xmlns:r="http://schemas.openxmlformats.org/officeDocument/2006/relationships" r:embed="rId20" cstate="print">
          <a:duotone>
            <a:prstClr val="black"/>
            <a:srgbClr val="FF99FF">
              <a:tint val="45000"/>
              <a:satMod val="400000"/>
            </a:srgbClr>
          </a:duotone>
          <a:extLst>
            <a:ext uri="{BEBA8EAE-BF5A-486C-A8C5-ECC9F3942E4B}">
              <a14:imgProps xmlns:a14="http://schemas.microsoft.com/office/drawing/2010/main">
                <a14:imgLayer r:embed="rId21">
                  <a14:imgEffect>
                    <a14:saturation sat="0"/>
                  </a14:imgEffect>
                </a14:imgLayer>
              </a14:imgProps>
            </a:ext>
            <a:ext uri="{28A0092B-C50C-407E-A947-70E740481C1C}">
              <a14:useLocalDpi xmlns:a14="http://schemas.microsoft.com/office/drawing/2010/main" val="0"/>
            </a:ext>
          </a:extLst>
        </a:blip>
        <a:stretch>
          <a:fillRect/>
        </a:stretch>
      </xdr:blipFill>
      <xdr:spPr>
        <a:xfrm rot="5400000">
          <a:off x="12897365" y="1724797"/>
          <a:ext cx="238898" cy="348048"/>
        </a:xfrm>
        <a:prstGeom prst="rect">
          <a:avLst/>
        </a:prstGeom>
        <a:solidFill>
          <a:srgbClr val="9999FF"/>
        </a:solidFill>
      </xdr:spPr>
    </xdr:pic>
    <xdr:clientData/>
  </xdr:twoCellAnchor>
  <xdr:twoCellAnchor editAs="oneCell">
    <xdr:from>
      <xdr:col>22</xdr:col>
      <xdr:colOff>247135</xdr:colOff>
      <xdr:row>6</xdr:row>
      <xdr:rowOff>61783</xdr:rowOff>
    </xdr:from>
    <xdr:to>
      <xdr:col>22</xdr:col>
      <xdr:colOff>595183</xdr:colOff>
      <xdr:row>7</xdr:row>
      <xdr:rowOff>84438</xdr:rowOff>
    </xdr:to>
    <xdr:pic>
      <xdr:nvPicPr>
        <xdr:cNvPr id="81" name="Picture 80"/>
        <xdr:cNvPicPr>
          <a:picLocks noChangeAspect="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2905602" y="1098722"/>
          <a:ext cx="238898" cy="348048"/>
        </a:xfrm>
        <a:prstGeom prst="rect">
          <a:avLst/>
        </a:prstGeom>
        <a:solidFill>
          <a:srgbClr val="9999FF"/>
        </a:solidFill>
      </xdr:spPr>
    </xdr:pic>
    <xdr:clientData/>
  </xdr:twoCellAnchor>
  <xdr:twoCellAnchor editAs="oneCell">
    <xdr:from>
      <xdr:col>22</xdr:col>
      <xdr:colOff>226217</xdr:colOff>
      <xdr:row>12</xdr:row>
      <xdr:rowOff>61785</xdr:rowOff>
    </xdr:from>
    <xdr:to>
      <xdr:col>22</xdr:col>
      <xdr:colOff>597243</xdr:colOff>
      <xdr:row>13</xdr:row>
      <xdr:rowOff>102974</xdr:rowOff>
    </xdr:to>
    <xdr:pic>
      <xdr:nvPicPr>
        <xdr:cNvPr id="89" name="Picture 88"/>
        <xdr:cNvPicPr>
          <a:picLocks noChangeAspect="1"/>
        </xdr:cNvPicPr>
      </xdr:nvPicPr>
      <xdr:blipFill>
        <a:blip xmlns:r="http://schemas.openxmlformats.org/officeDocument/2006/relationships" r:embed="rId23">
          <a:lum bright="70000" contrast="-70000"/>
          <a:extLst>
            <a:ext uri="{BEBA8EAE-BF5A-486C-A8C5-ECC9F3942E4B}">
              <a14:imgProps xmlns:a14="http://schemas.microsoft.com/office/drawing/2010/main">
                <a14:imgLayer r:embed="rId24">
                  <a14:imgEffect>
                    <a14:saturation sat="315000"/>
                  </a14:imgEffect>
                </a14:imgLayer>
              </a14:imgProps>
            </a:ext>
            <a:ext uri="{28A0092B-C50C-407E-A947-70E740481C1C}">
              <a14:useLocalDpi xmlns:a14="http://schemas.microsoft.com/office/drawing/2010/main" val="0"/>
            </a:ext>
          </a:extLst>
        </a:blip>
        <a:stretch>
          <a:fillRect/>
        </a:stretch>
      </xdr:blipFill>
      <xdr:spPr>
        <a:xfrm>
          <a:off x="12830109" y="2450758"/>
          <a:ext cx="371026" cy="257432"/>
        </a:xfrm>
        <a:prstGeom prst="rect">
          <a:avLst/>
        </a:prstGeom>
      </xdr:spPr>
    </xdr:pic>
    <xdr:clientData/>
  </xdr:twoCellAnchor>
  <xdr:twoCellAnchor editAs="oneCell">
    <xdr:from>
      <xdr:col>22</xdr:col>
      <xdr:colOff>236837</xdr:colOff>
      <xdr:row>15</xdr:row>
      <xdr:rowOff>92676</xdr:rowOff>
    </xdr:from>
    <xdr:to>
      <xdr:col>22</xdr:col>
      <xdr:colOff>584885</xdr:colOff>
      <xdr:row>16</xdr:row>
      <xdr:rowOff>115331</xdr:rowOff>
    </xdr:to>
    <xdr:pic>
      <xdr:nvPicPr>
        <xdr:cNvPr id="90" name="Picture 89"/>
        <xdr:cNvPicPr>
          <a:picLocks noChangeAspect="1"/>
        </xdr:cNvPicPr>
      </xdr:nvPicPr>
      <xdr:blipFill>
        <a:blip xmlns:r="http://schemas.openxmlformats.org/officeDocument/2006/relationships" r:embed="rId2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2895304" y="3075804"/>
          <a:ext cx="238898" cy="348048"/>
        </a:xfrm>
        <a:prstGeom prst="rect">
          <a:avLst/>
        </a:prstGeom>
        <a:solidFill>
          <a:srgbClr val="9999FF"/>
        </a:solidFill>
      </xdr:spPr>
    </xdr:pic>
    <xdr:clientData/>
  </xdr:twoCellAnchor>
  <xdr:twoCellAnchor>
    <xdr:from>
      <xdr:col>24</xdr:col>
      <xdr:colOff>121251</xdr:colOff>
      <xdr:row>28</xdr:row>
      <xdr:rowOff>110197</xdr:rowOff>
    </xdr:from>
    <xdr:to>
      <xdr:col>26</xdr:col>
      <xdr:colOff>267473</xdr:colOff>
      <xdr:row>30</xdr:row>
      <xdr:rowOff>164754</xdr:rowOff>
    </xdr:to>
    <xdr:sp macro="" textlink="Calcs!O11">
      <xdr:nvSpPr>
        <xdr:cNvPr id="91" name="TextBox 90"/>
        <xdr:cNvSpPr txBox="1"/>
      </xdr:nvSpPr>
      <xdr:spPr>
        <a:xfrm>
          <a:off x="14050611" y="5606757"/>
          <a:ext cx="1365422" cy="39999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59BAEF-8C48-4CF1-B5FA-330B7F0B2C84}" type="TxLink">
            <a:rPr lang="en-US" sz="1400" b="0" i="0" u="none" strike="noStrike">
              <a:solidFill>
                <a:schemeClr val="tx1">
                  <a:lumMod val="75000"/>
                  <a:lumOff val="25000"/>
                </a:schemeClr>
              </a:solidFill>
              <a:latin typeface="Arial"/>
              <a:cs typeface="Arial"/>
            </a:rPr>
            <a:pPr algn="ctr"/>
            <a:t>741 Deaths</a:t>
          </a:fld>
          <a:endParaRPr lang="en-US" sz="1400">
            <a:solidFill>
              <a:schemeClr val="tx1">
                <a:lumMod val="75000"/>
                <a:lumOff val="25000"/>
              </a:schemeClr>
            </a:solidFill>
          </a:endParaRPr>
        </a:p>
      </xdr:txBody>
    </xdr:sp>
    <xdr:clientData/>
  </xdr:twoCellAnchor>
  <xdr:twoCellAnchor>
    <xdr:from>
      <xdr:col>24</xdr:col>
      <xdr:colOff>102973</xdr:colOff>
      <xdr:row>26</xdr:row>
      <xdr:rowOff>103246</xdr:rowOff>
    </xdr:from>
    <xdr:to>
      <xdr:col>26</xdr:col>
      <xdr:colOff>283948</xdr:colOff>
      <xdr:row>28</xdr:row>
      <xdr:rowOff>33223</xdr:rowOff>
    </xdr:to>
    <xdr:sp macro="" textlink="">
      <xdr:nvSpPr>
        <xdr:cNvPr id="92" name="TextBox 91"/>
        <xdr:cNvSpPr txBox="1"/>
      </xdr:nvSpPr>
      <xdr:spPr>
        <a:xfrm>
          <a:off x="14032333" y="5254366"/>
          <a:ext cx="1400175" cy="275417"/>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a:solidFill>
                <a:schemeClr val="bg1">
                  <a:lumMod val="50000"/>
                </a:schemeClr>
              </a:solidFill>
            </a:rPr>
            <a:t>Single</a:t>
          </a:r>
          <a:r>
            <a:rPr lang="en-AU" sz="1400" baseline="0">
              <a:solidFill>
                <a:schemeClr val="bg1">
                  <a:lumMod val="50000"/>
                </a:schemeClr>
              </a:solidFill>
            </a:rPr>
            <a:t> </a:t>
          </a:r>
          <a:r>
            <a:rPr lang="en-AU" sz="1400">
              <a:solidFill>
                <a:schemeClr val="bg1">
                  <a:lumMod val="50000"/>
                </a:schemeClr>
              </a:solidFill>
            </a:rPr>
            <a:t>Vehicle</a:t>
          </a:r>
        </a:p>
      </xdr:txBody>
    </xdr:sp>
    <xdr:clientData/>
  </xdr:twoCellAnchor>
  <xdr:twoCellAnchor>
    <xdr:from>
      <xdr:col>24</xdr:col>
      <xdr:colOff>100657</xdr:colOff>
      <xdr:row>33</xdr:row>
      <xdr:rowOff>205411</xdr:rowOff>
    </xdr:from>
    <xdr:to>
      <xdr:col>26</xdr:col>
      <xdr:colOff>246879</xdr:colOff>
      <xdr:row>36</xdr:row>
      <xdr:rowOff>2048</xdr:rowOff>
    </xdr:to>
    <xdr:sp macro="" textlink="Calcs!Q11">
      <xdr:nvSpPr>
        <xdr:cNvPr id="93" name="TextBox 92"/>
        <xdr:cNvSpPr txBox="1"/>
      </xdr:nvSpPr>
      <xdr:spPr>
        <a:xfrm>
          <a:off x="13879287" y="6718945"/>
          <a:ext cx="1357071" cy="40206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AD3D4CB-C40B-471A-82A4-F0CF03A54F0E}" type="TxLink">
            <a:rPr lang="en-US" sz="1400" b="0" i="0" u="none" strike="noStrike">
              <a:solidFill>
                <a:schemeClr val="tx1">
                  <a:lumMod val="75000"/>
                  <a:lumOff val="25000"/>
                </a:schemeClr>
              </a:solidFill>
              <a:latin typeface="Arial"/>
              <a:cs typeface="Arial"/>
            </a:rPr>
            <a:pPr algn="ctr"/>
            <a:t>204 Deaths</a:t>
          </a:fld>
          <a:endParaRPr lang="en-US" sz="1400">
            <a:solidFill>
              <a:schemeClr val="tx1">
                <a:lumMod val="75000"/>
                <a:lumOff val="25000"/>
              </a:schemeClr>
            </a:solidFill>
          </a:endParaRPr>
        </a:p>
      </xdr:txBody>
    </xdr:sp>
    <xdr:clientData/>
  </xdr:twoCellAnchor>
  <xdr:twoCellAnchor>
    <xdr:from>
      <xdr:col>24</xdr:col>
      <xdr:colOff>82379</xdr:colOff>
      <xdr:row>32</xdr:row>
      <xdr:rowOff>21006</xdr:rowOff>
    </xdr:from>
    <xdr:to>
      <xdr:col>26</xdr:col>
      <xdr:colOff>263354</xdr:colOff>
      <xdr:row>33</xdr:row>
      <xdr:rowOff>115740</xdr:rowOff>
    </xdr:to>
    <xdr:sp macro="" textlink="">
      <xdr:nvSpPr>
        <xdr:cNvPr id="94" name="TextBox 93"/>
        <xdr:cNvSpPr txBox="1"/>
      </xdr:nvSpPr>
      <xdr:spPr>
        <a:xfrm>
          <a:off x="14011739" y="6208446"/>
          <a:ext cx="1400175" cy="267454"/>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a:solidFill>
                <a:schemeClr val="bg1">
                  <a:lumMod val="50000"/>
                </a:schemeClr>
              </a:solidFill>
            </a:rPr>
            <a:t>Pedestrian</a:t>
          </a:r>
        </a:p>
      </xdr:txBody>
    </xdr:sp>
    <xdr:clientData/>
  </xdr:twoCellAnchor>
  <xdr:twoCellAnchor>
    <xdr:from>
      <xdr:col>23</xdr:col>
      <xdr:colOff>60960</xdr:colOff>
      <xdr:row>5</xdr:row>
      <xdr:rowOff>0</xdr:rowOff>
    </xdr:from>
    <xdr:to>
      <xdr:col>27</xdr:col>
      <xdr:colOff>395365</xdr:colOff>
      <xdr:row>17</xdr:row>
      <xdr:rowOff>66675</xdr:rowOff>
    </xdr:to>
    <xdr:graphicFrame macro="">
      <xdr:nvGraphicFramePr>
        <xdr:cNvPr id="95" name="Chart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27</xdr:col>
      <xdr:colOff>121920</xdr:colOff>
      <xdr:row>1</xdr:row>
      <xdr:rowOff>81280</xdr:rowOff>
    </xdr:from>
    <xdr:to>
      <xdr:col>32</xdr:col>
      <xdr:colOff>490602</xdr:colOff>
      <xdr:row>3</xdr:row>
      <xdr:rowOff>157479</xdr:rowOff>
    </xdr:to>
    <xdr:sp macro="" textlink="">
      <xdr:nvSpPr>
        <xdr:cNvPr id="96" name="TextBox 95"/>
        <xdr:cNvSpPr txBox="1"/>
      </xdr:nvSpPr>
      <xdr:spPr>
        <a:xfrm>
          <a:off x="15445427" y="290047"/>
          <a:ext cx="3792463" cy="410227"/>
        </a:xfrm>
        <a:prstGeom prst="rect">
          <a:avLst/>
        </a:prstGeom>
        <a:solidFill>
          <a:schemeClr val="bg1">
            <a:lumMod val="7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bg1"/>
              </a:solidFill>
              <a:latin typeface="Arial"/>
              <a:cs typeface="Arial"/>
            </a:rPr>
            <a:t>Month</a:t>
          </a:r>
        </a:p>
      </xdr:txBody>
    </xdr:sp>
    <xdr:clientData/>
  </xdr:twoCellAnchor>
  <xdr:twoCellAnchor>
    <xdr:from>
      <xdr:col>29</xdr:col>
      <xdr:colOff>0</xdr:colOff>
      <xdr:row>5</xdr:row>
      <xdr:rowOff>10160</xdr:rowOff>
    </xdr:from>
    <xdr:to>
      <xdr:col>33</xdr:col>
      <xdr:colOff>563672</xdr:colOff>
      <xdr:row>17</xdr:row>
      <xdr:rowOff>101600</xdr:rowOff>
    </xdr:to>
    <xdr:graphicFrame macro="">
      <xdr:nvGraphicFramePr>
        <xdr:cNvPr id="97"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27</xdr:col>
      <xdr:colOff>182880</xdr:colOff>
      <xdr:row>18</xdr:row>
      <xdr:rowOff>30480</xdr:rowOff>
    </xdr:from>
    <xdr:to>
      <xdr:col>32</xdr:col>
      <xdr:colOff>501041</xdr:colOff>
      <xdr:row>20</xdr:row>
      <xdr:rowOff>106679</xdr:rowOff>
    </xdr:to>
    <xdr:sp macro="" textlink="">
      <xdr:nvSpPr>
        <xdr:cNvPr id="48" name="TextBox 47"/>
        <xdr:cNvSpPr txBox="1"/>
      </xdr:nvSpPr>
      <xdr:spPr>
        <a:xfrm>
          <a:off x="15506387" y="3579521"/>
          <a:ext cx="3741942" cy="410226"/>
        </a:xfrm>
        <a:prstGeom prst="rect">
          <a:avLst/>
        </a:prstGeom>
        <a:solidFill>
          <a:schemeClr val="bg1">
            <a:lumMod val="7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latin typeface="Arial"/>
              <a:cs typeface="Arial"/>
            </a:rPr>
            <a:t>Time of Day</a:t>
          </a:r>
          <a:endParaRPr lang="en-US" sz="2000" b="0" i="0" u="none" strike="noStrike">
            <a:solidFill>
              <a:schemeClr val="bg1"/>
            </a:solidFill>
            <a:latin typeface="Arial"/>
            <a:cs typeface="Arial"/>
          </a:endParaRPr>
        </a:p>
      </xdr:txBody>
    </xdr:sp>
    <xdr:clientData/>
  </xdr:twoCellAnchor>
  <xdr:twoCellAnchor>
    <xdr:from>
      <xdr:col>29</xdr:col>
      <xdr:colOff>40640</xdr:colOff>
      <xdr:row>22</xdr:row>
      <xdr:rowOff>162560</xdr:rowOff>
    </xdr:from>
    <xdr:to>
      <xdr:col>33</xdr:col>
      <xdr:colOff>156576</xdr:colOff>
      <xdr:row>35</xdr:row>
      <xdr:rowOff>91440</xdr:rowOff>
    </xdr:to>
    <xdr:graphicFrame macro="">
      <xdr:nvGraphicFramePr>
        <xdr:cNvPr id="51"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688932</xdr:colOff>
          <xdr:row>1</xdr:row>
          <xdr:rowOff>156575</xdr:rowOff>
        </xdr:from>
        <xdr:to>
          <xdr:col>14</xdr:col>
          <xdr:colOff>822960</xdr:colOff>
          <xdr:row>3</xdr:row>
          <xdr:rowOff>93945</xdr:rowOff>
        </xdr:to>
        <xdr:sp macro="" textlink="">
          <xdr:nvSpPr>
            <xdr:cNvPr id="4097" name="Drop Down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229644</xdr:colOff>
      <xdr:row>1</xdr:row>
      <xdr:rowOff>146137</xdr:rowOff>
    </xdr:from>
    <xdr:to>
      <xdr:col>13</xdr:col>
      <xdr:colOff>605425</xdr:colOff>
      <xdr:row>3</xdr:row>
      <xdr:rowOff>86637</xdr:rowOff>
    </xdr:to>
    <xdr:sp macro="" textlink="">
      <xdr:nvSpPr>
        <xdr:cNvPr id="60" name="TextBox 59"/>
        <xdr:cNvSpPr txBox="1"/>
      </xdr:nvSpPr>
      <xdr:spPr>
        <a:xfrm>
          <a:off x="5240055" y="354904"/>
          <a:ext cx="1784959" cy="274528"/>
        </a:xfrm>
        <a:prstGeom prst="rect">
          <a:avLst/>
        </a:prstGeom>
        <a:solidFill>
          <a:schemeClr val="bg1">
            <a:lumMod val="7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Arial"/>
              <a:cs typeface="Arial"/>
            </a:rPr>
            <a:t>Choose Year</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0.06835</cdr:x>
      <cdr:y>0.81838</cdr:y>
    </cdr:from>
    <cdr:to>
      <cdr:x>0.96002</cdr:x>
      <cdr:y>0.98191</cdr:y>
    </cdr:to>
    <cdr:grpSp>
      <cdr:nvGrpSpPr>
        <cdr:cNvPr id="20" name="Group 19"/>
        <cdr:cNvGrpSpPr/>
      </cdr:nvGrpSpPr>
      <cdr:grpSpPr>
        <a:xfrm xmlns:a="http://schemas.openxmlformats.org/drawingml/2006/main">
          <a:off x="342230" y="2865481"/>
          <a:ext cx="4464608" cy="572586"/>
          <a:chOff x="1" y="0"/>
          <a:chExt cx="3970021" cy="564567"/>
        </a:xfrm>
      </cdr:grpSpPr>
      <cdr:pic>
        <cdr:nvPicPr>
          <cdr:cNvPr id="21" name="Picture 20"/>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4950" y="0"/>
            <a:ext cx="632124" cy="543742"/>
          </a:xfrm>
          <a:prstGeom xmlns:a="http://schemas.openxmlformats.org/drawingml/2006/main" prst="rect">
            <a:avLst/>
          </a:prstGeom>
        </cdr:spPr>
      </cdr:pic>
      <cdr:pic>
        <cdr:nvPicPr>
          <cdr:cNvPr id="22" name="Picture 21"/>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660160" y="29653"/>
            <a:ext cx="557501" cy="527152"/>
          </a:xfrm>
          <a:prstGeom xmlns:a="http://schemas.openxmlformats.org/drawingml/2006/main" prst="rect">
            <a:avLst/>
          </a:prstGeom>
        </cdr:spPr>
      </cdr:pic>
      <cdr:pic>
        <cdr:nvPicPr>
          <cdr:cNvPr id="23" name="Picture 22"/>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1" y="29481"/>
            <a:ext cx="611163" cy="535086"/>
          </a:xfrm>
          <a:prstGeom xmlns:a="http://schemas.openxmlformats.org/drawingml/2006/main" prst="rect">
            <a:avLst/>
          </a:prstGeom>
        </cdr:spPr>
      </cdr:pic>
      <cdr:pic>
        <cdr:nvPicPr>
          <cdr:cNvPr id="24" name="Picture 23"/>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2311065" y="31024"/>
            <a:ext cx="623582" cy="515803"/>
          </a:xfrm>
          <a:prstGeom xmlns:a="http://schemas.openxmlformats.org/drawingml/2006/main" prst="rect">
            <a:avLst/>
          </a:prstGeom>
        </cdr:spPr>
      </cdr:pic>
      <cdr:pic>
        <cdr:nvPicPr>
          <cdr:cNvPr id="25" name="Picture 24"/>
          <cdr:cNvPicPr>
            <a:picLocks xmlns:a="http://schemas.openxmlformats.org/drawingml/2006/main" noChangeAspect="1"/>
          </cdr:cNvPicPr>
        </cdr:nvPicPr>
        <cdr:blipFill>
          <a:blip xmlns:a="http://schemas.openxmlformats.org/drawingml/2006/main" xmlns:r="http://schemas.openxmlformats.org/officeDocument/2006/relationships" r:embed="rId5"/>
          <a:stretch xmlns:a="http://schemas.openxmlformats.org/drawingml/2006/main">
            <a:fillRect/>
          </a:stretch>
        </cdr:blipFill>
        <cdr:spPr>
          <a:xfrm xmlns:a="http://schemas.openxmlformats.org/drawingml/2006/main">
            <a:off x="2924058" y="38645"/>
            <a:ext cx="564319" cy="480059"/>
          </a:xfrm>
          <a:prstGeom xmlns:a="http://schemas.openxmlformats.org/drawingml/2006/main" prst="rect">
            <a:avLst/>
          </a:prstGeom>
        </cdr:spPr>
      </cdr:pic>
      <cdr:pic>
        <cdr:nvPicPr>
          <cdr:cNvPr id="26" name="Picture 25"/>
          <cdr:cNvPicPr>
            <a:picLocks xmlns:a="http://schemas.openxmlformats.org/drawingml/2006/main" noChangeAspect="1"/>
          </cdr:cNvPicPr>
        </cdr:nvPicPr>
        <cdr:blipFill>
          <a:blip xmlns:a="http://schemas.openxmlformats.org/drawingml/2006/main" xmlns:r="http://schemas.openxmlformats.org/officeDocument/2006/relationships" r:embed="rId6"/>
          <a:stretch xmlns:a="http://schemas.openxmlformats.org/drawingml/2006/main">
            <a:fillRect/>
          </a:stretch>
        </cdr:blipFill>
        <cdr:spPr>
          <a:xfrm xmlns:a="http://schemas.openxmlformats.org/drawingml/2006/main">
            <a:off x="3511068" y="19395"/>
            <a:ext cx="458954" cy="506385"/>
          </a:xfrm>
          <a:prstGeom xmlns:a="http://schemas.openxmlformats.org/drawingml/2006/main" prst="rect">
            <a:avLst/>
          </a:prstGeom>
        </cdr:spPr>
      </cdr:pic>
      <cdr:pic>
        <cdr:nvPicPr>
          <cdr:cNvPr id="27" name="Picture 26"/>
          <cdr:cNvPicPr>
            <a:picLocks xmlns:a="http://schemas.openxmlformats.org/drawingml/2006/main" noChangeAspect="1"/>
          </cdr:cNvPicPr>
        </cdr:nvPicPr>
        <cdr:blipFill>
          <a:blip xmlns:a="http://schemas.openxmlformats.org/drawingml/2006/main" xmlns:r="http://schemas.openxmlformats.org/officeDocument/2006/relationships" r:embed="rId7"/>
          <a:stretch xmlns:a="http://schemas.openxmlformats.org/drawingml/2006/main">
            <a:fillRect/>
          </a:stretch>
        </cdr:blipFill>
        <cdr:spPr>
          <a:xfrm xmlns:a="http://schemas.openxmlformats.org/drawingml/2006/main">
            <a:off x="1798532" y="24599"/>
            <a:ext cx="555244" cy="514724"/>
          </a:xfrm>
          <a:prstGeom xmlns:a="http://schemas.openxmlformats.org/drawingml/2006/main" prst="rect">
            <a:avLst/>
          </a:prstGeom>
        </cdr:spPr>
      </cdr:pic>
    </cdr:grp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arcus/Downloads/TheSmallman/RoadStatsDashboard2.xlsm"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cus Small" refreshedDate="42055.633156481483" createdVersion="5" refreshedVersion="5" minRefreshableVersion="3" recordCount="9">
  <cacheSource type="worksheet">
    <worksheetSource ref="E1:E10" sheet="Lista" r:id="rId2"/>
  </cacheSource>
  <cacheFields count="1">
    <cacheField name="State" numFmtId="0">
      <sharedItems count="9">
        <s v="ACT"/>
        <s v="NSW"/>
        <s v="NT"/>
        <s v="QLD"/>
        <s v="SA"/>
        <s v="TAS"/>
        <s v="VIC"/>
        <s v="WA"/>
        <s v="AU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rcus Small" refreshedDate="42055.646555671294" createdVersion="5" refreshedVersion="5" minRefreshableVersion="3" recordCount="16">
  <cacheSource type="worksheet">
    <worksheetSource ref="D1:D17" sheet="List"/>
  </cacheSource>
  <cacheFields count="1">
    <cacheField name="Year" numFmtId="0">
      <sharedItems containsMixedTypes="1" containsNumber="1" containsInteger="1" minValue="2000" maxValue="2014" count="16">
        <n v="2000"/>
        <n v="2001"/>
        <n v="2002"/>
        <n v="2003"/>
        <n v="2004"/>
        <n v="2005"/>
        <n v="2006"/>
        <n v="2007"/>
        <n v="2008"/>
        <n v="2009"/>
        <n v="2010"/>
        <n v="2011"/>
        <n v="2012"/>
        <n v="2013"/>
        <n v="2014"/>
        <s v="All Year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
  <r>
    <x v="0"/>
  </r>
  <r>
    <x v="1"/>
  </r>
  <r>
    <x v="2"/>
  </r>
  <r>
    <x v="3"/>
  </r>
  <r>
    <x v="4"/>
  </r>
  <r>
    <x v="5"/>
  </r>
  <r>
    <x v="6"/>
  </r>
  <r>
    <x v="7"/>
  </r>
  <r>
    <x v="8"/>
  </r>
</pivotCacheRecords>
</file>

<file path=xl/pivotCache/pivotCacheRecords2.xml><?xml version="1.0" encoding="utf-8"?>
<pivotCacheRecords xmlns="http://schemas.openxmlformats.org/spreadsheetml/2006/main" xmlns:r="http://schemas.openxmlformats.org/officeDocument/2006/relationships" count="16">
  <r>
    <x v="0"/>
  </r>
  <r>
    <x v="1"/>
  </r>
  <r>
    <x v="2"/>
  </r>
  <r>
    <x v="3"/>
  </r>
  <r>
    <x v="4"/>
  </r>
  <r>
    <x v="5"/>
  </r>
  <r>
    <x v="6"/>
  </r>
  <r>
    <x v="7"/>
  </r>
  <r>
    <x v="8"/>
  </r>
  <r>
    <x v="9"/>
  </r>
  <r>
    <x v="10"/>
  </r>
  <r>
    <x v="11"/>
  </r>
  <r>
    <x v="12"/>
  </r>
  <r>
    <x v="13"/>
  </r>
  <r>
    <x v="1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B1:B2" firstHeaderRow="1" firstDataRow="1" firstDataCol="1"/>
  <pivotFields count="1">
    <pivotField axis="axisRow" showAll="0">
      <items count="10">
        <item h="1" x="0"/>
        <item x="8"/>
        <item h="1" x="1"/>
        <item h="1" x="2"/>
        <item h="1" x="3"/>
        <item h="1" x="4"/>
        <item h="1" x="5"/>
        <item h="1" x="6"/>
        <item h="1" x="7"/>
        <item t="default"/>
      </items>
    </pivotField>
  </pivotFields>
  <rowFields count="1">
    <field x="0"/>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E1:E2" firstHeaderRow="1" firstDataRow="1" firstDataCol="1"/>
  <pivotFields count="1">
    <pivotField axis="axisRow" showAll="0">
      <items count="17">
        <item h="1" x="0"/>
        <item h="1" x="1"/>
        <item h="1" x="2"/>
        <item h="1" x="3"/>
        <item h="1" x="4"/>
        <item h="1" x="5"/>
        <item h="1" x="6"/>
        <item h="1" x="7"/>
        <item x="8"/>
        <item h="1" x="9"/>
        <item h="1" x="10"/>
        <item h="1" x="11"/>
        <item h="1" x="12"/>
        <item h="1" x="13"/>
        <item h="1" x="14"/>
        <item h="1" x="15"/>
        <item t="default"/>
      </items>
    </pivotField>
  </pivotFields>
  <rowFields count="1">
    <field x="0"/>
  </rowFields>
  <rowItems count="1">
    <i>
      <x v="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6" name="PivotTable1"/>
  </pivotTables>
  <data>
    <tabular pivotCacheId="1">
      <items count="9">
        <i x="0"/>
        <i x="1"/>
        <i x="2"/>
        <i x="3"/>
        <i x="4"/>
        <i x="5"/>
        <i x="6"/>
        <i x="7"/>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5" showCaption="0" style="Slicer Style 1"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 sqref="E2"/>
    </sheetView>
  </sheetViews>
  <sheetFormatPr defaultRowHeight="13.2" x14ac:dyDescent="0.25"/>
  <cols>
    <col min="2" max="2" width="13.33203125" bestFit="1" customWidth="1"/>
    <col min="5" max="5" width="13.33203125" bestFit="1" customWidth="1"/>
    <col min="16" max="16" width="27.109375" bestFit="1" customWidth="1"/>
  </cols>
  <sheetData>
    <row r="1" spans="1:16" x14ac:dyDescent="0.25">
      <c r="A1" t="s">
        <v>41</v>
      </c>
      <c r="B1" s="24" t="s">
        <v>88</v>
      </c>
      <c r="D1" t="s">
        <v>60</v>
      </c>
      <c r="E1" s="24" t="s">
        <v>88</v>
      </c>
      <c r="F1" t="s">
        <v>110</v>
      </c>
      <c r="G1" t="s">
        <v>111</v>
      </c>
      <c r="H1" t="s">
        <v>113</v>
      </c>
      <c r="N1" t="s">
        <v>89</v>
      </c>
      <c r="P1" s="2" t="s">
        <v>112</v>
      </c>
    </row>
    <row r="2" spans="1:16" x14ac:dyDescent="0.25">
      <c r="A2" s="8" t="s">
        <v>15</v>
      </c>
      <c r="B2" s="25" t="s">
        <v>86</v>
      </c>
      <c r="D2">
        <v>2000</v>
      </c>
      <c r="E2" s="25">
        <v>2008</v>
      </c>
      <c r="F2" s="27" t="s">
        <v>91</v>
      </c>
      <c r="G2" s="28" t="s">
        <v>92</v>
      </c>
      <c r="H2">
        <v>7</v>
      </c>
      <c r="N2" s="25" t="s">
        <v>15</v>
      </c>
      <c r="P2" t="str">
        <f>B2&amp;" Fatalities by Speed"</f>
        <v>AUS Fatalities by Speed</v>
      </c>
    </row>
    <row r="3" spans="1:16" x14ac:dyDescent="0.25">
      <c r="A3" s="8" t="s">
        <v>33</v>
      </c>
      <c r="D3">
        <f>D2+1</f>
        <v>2001</v>
      </c>
      <c r="H3">
        <f>INDEX($D$3:$D$16,H2)</f>
        <v>2007</v>
      </c>
      <c r="N3" s="25" t="s">
        <v>33</v>
      </c>
      <c r="P3" t="str">
        <f>$B$2&amp;" Fatalities by Gender"</f>
        <v>AUS Fatalities by Gender</v>
      </c>
    </row>
    <row r="4" spans="1:16" x14ac:dyDescent="0.25">
      <c r="A4" s="8" t="s">
        <v>18</v>
      </c>
      <c r="D4">
        <f t="shared" ref="D4:D16" si="0">D3+1</f>
        <v>2002</v>
      </c>
      <c r="N4" s="25" t="s">
        <v>18</v>
      </c>
      <c r="P4" t="str">
        <f>$B$2&amp;" Fatalities by Age Category"</f>
        <v>AUS Fatalities by Age Category</v>
      </c>
    </row>
    <row r="5" spans="1:16" x14ac:dyDescent="0.25">
      <c r="A5" s="8" t="s">
        <v>37</v>
      </c>
      <c r="D5">
        <f t="shared" si="0"/>
        <v>2003</v>
      </c>
      <c r="N5" s="25" t="s">
        <v>37</v>
      </c>
      <c r="P5" t="str">
        <f>$B$2&amp;" Fatalities by Road User"</f>
        <v>AUS Fatalities by Road User</v>
      </c>
    </row>
    <row r="6" spans="1:16" x14ac:dyDescent="0.25">
      <c r="A6" s="8" t="s">
        <v>27</v>
      </c>
      <c r="D6">
        <f t="shared" si="0"/>
        <v>2004</v>
      </c>
      <c r="N6" s="25" t="s">
        <v>27</v>
      </c>
    </row>
    <row r="7" spans="1:16" x14ac:dyDescent="0.25">
      <c r="A7" s="8" t="s">
        <v>21</v>
      </c>
      <c r="D7">
        <f t="shared" si="0"/>
        <v>2005</v>
      </c>
      <c r="N7" s="25" t="s">
        <v>21</v>
      </c>
    </row>
    <row r="8" spans="1:16" x14ac:dyDescent="0.25">
      <c r="A8" s="8" t="s">
        <v>30</v>
      </c>
      <c r="D8">
        <f t="shared" si="0"/>
        <v>2006</v>
      </c>
      <c r="N8" s="25" t="s">
        <v>30</v>
      </c>
    </row>
    <row r="9" spans="1:16" x14ac:dyDescent="0.25">
      <c r="A9" s="8" t="s">
        <v>24</v>
      </c>
      <c r="D9">
        <f t="shared" si="0"/>
        <v>2007</v>
      </c>
      <c r="N9" s="25" t="s">
        <v>24</v>
      </c>
    </row>
    <row r="10" spans="1:16" x14ac:dyDescent="0.25">
      <c r="A10" s="16" t="s">
        <v>86</v>
      </c>
      <c r="D10">
        <f t="shared" si="0"/>
        <v>2008</v>
      </c>
      <c r="N10" s="25" t="s">
        <v>86</v>
      </c>
    </row>
    <row r="11" spans="1:16" x14ac:dyDescent="0.25">
      <c r="D11">
        <f t="shared" si="0"/>
        <v>2009</v>
      </c>
    </row>
    <row r="12" spans="1:16" x14ac:dyDescent="0.25">
      <c r="D12">
        <f t="shared" si="0"/>
        <v>2010</v>
      </c>
    </row>
    <row r="13" spans="1:16" x14ac:dyDescent="0.25">
      <c r="D13">
        <f t="shared" si="0"/>
        <v>2011</v>
      </c>
    </row>
    <row r="14" spans="1:16" x14ac:dyDescent="0.25">
      <c r="D14">
        <f t="shared" si="0"/>
        <v>2012</v>
      </c>
    </row>
    <row r="15" spans="1:16" x14ac:dyDescent="0.25">
      <c r="D15">
        <f t="shared" si="0"/>
        <v>2013</v>
      </c>
    </row>
    <row r="16" spans="1:16" x14ac:dyDescent="0.25">
      <c r="D16">
        <f t="shared" si="0"/>
        <v>2014</v>
      </c>
    </row>
    <row r="17" spans="4:4" x14ac:dyDescent="0.25">
      <c r="D17"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W1328"/>
  <sheetViews>
    <sheetView topLeftCell="A378" workbookViewId="0">
      <selection activeCell="B387" sqref="B385:B387"/>
    </sheetView>
  </sheetViews>
  <sheetFormatPr defaultRowHeight="13.2" x14ac:dyDescent="0.25"/>
  <cols>
    <col min="1" max="1" width="10.5546875" style="4" bestFit="1" customWidth="1"/>
    <col min="2" max="2" width="13.33203125" style="4" bestFit="1" customWidth="1"/>
    <col min="3" max="3" width="9.21875" style="13" bestFit="1" customWidth="1"/>
    <col min="4" max="4" width="9.44140625" style="13" bestFit="1" customWidth="1"/>
    <col min="5" max="5" width="9.21875" style="13" bestFit="1" customWidth="1"/>
    <col min="6" max="7" width="9.44140625" style="13" bestFit="1" customWidth="1"/>
    <col min="8" max="8" width="9.21875" style="13" bestFit="1" customWidth="1"/>
    <col min="9" max="10" width="9.44140625" style="13" bestFit="1" customWidth="1"/>
    <col min="11" max="11" width="9.5546875" style="10" customWidth="1"/>
    <col min="12" max="13" width="9.109375" style="5"/>
    <col min="14" max="14" width="11.88671875" style="5" bestFit="1" customWidth="1"/>
    <col min="15" max="256" width="9.109375" style="5"/>
    <col min="257" max="257" width="10.5546875" style="5" bestFit="1" customWidth="1"/>
    <col min="258" max="258" width="13.33203125" style="5" bestFit="1" customWidth="1"/>
    <col min="259" max="512" width="9.109375" style="5"/>
    <col min="513" max="513" width="10.5546875" style="5" bestFit="1" customWidth="1"/>
    <col min="514" max="514" width="13.33203125" style="5" bestFit="1" customWidth="1"/>
    <col min="515" max="768" width="9.109375" style="5"/>
    <col min="769" max="769" width="10.5546875" style="5" bestFit="1" customWidth="1"/>
    <col min="770" max="770" width="13.33203125" style="5" bestFit="1" customWidth="1"/>
    <col min="771" max="1024" width="9.109375" style="5"/>
    <col min="1025" max="1025" width="10.5546875" style="5" bestFit="1" customWidth="1"/>
    <col min="1026" max="1026" width="13.33203125" style="5" bestFit="1" customWidth="1"/>
    <col min="1027" max="1280" width="9.109375" style="5"/>
    <col min="1281" max="1281" width="10.5546875" style="5" bestFit="1" customWidth="1"/>
    <col min="1282" max="1282" width="13.33203125" style="5" bestFit="1" customWidth="1"/>
    <col min="1283" max="1536" width="9.109375" style="5"/>
    <col min="1537" max="1537" width="10.5546875" style="5" bestFit="1" customWidth="1"/>
    <col min="1538" max="1538" width="13.33203125" style="5" bestFit="1" customWidth="1"/>
    <col min="1539" max="1792" width="9.109375" style="5"/>
    <col min="1793" max="1793" width="10.5546875" style="5" bestFit="1" customWidth="1"/>
    <col min="1794" max="1794" width="13.33203125" style="5" bestFit="1" customWidth="1"/>
    <col min="1795" max="2048" width="9.109375" style="5"/>
    <col min="2049" max="2049" width="10.5546875" style="5" bestFit="1" customWidth="1"/>
    <col min="2050" max="2050" width="13.33203125" style="5" bestFit="1" customWidth="1"/>
    <col min="2051" max="2304" width="9.109375" style="5"/>
    <col min="2305" max="2305" width="10.5546875" style="5" bestFit="1" customWidth="1"/>
    <col min="2306" max="2306" width="13.33203125" style="5" bestFit="1" customWidth="1"/>
    <col min="2307" max="2560" width="9.109375" style="5"/>
    <col min="2561" max="2561" width="10.5546875" style="5" bestFit="1" customWidth="1"/>
    <col min="2562" max="2562" width="13.33203125" style="5" bestFit="1" customWidth="1"/>
    <col min="2563" max="2816" width="9.109375" style="5"/>
    <col min="2817" max="2817" width="10.5546875" style="5" bestFit="1" customWidth="1"/>
    <col min="2818" max="2818" width="13.33203125" style="5" bestFit="1" customWidth="1"/>
    <col min="2819" max="3072" width="9.109375" style="5"/>
    <col min="3073" max="3073" width="10.5546875" style="5" bestFit="1" customWidth="1"/>
    <col min="3074" max="3074" width="13.33203125" style="5" bestFit="1" customWidth="1"/>
    <col min="3075" max="3328" width="9.109375" style="5"/>
    <col min="3329" max="3329" width="10.5546875" style="5" bestFit="1" customWidth="1"/>
    <col min="3330" max="3330" width="13.33203125" style="5" bestFit="1" customWidth="1"/>
    <col min="3331" max="3584" width="9.109375" style="5"/>
    <col min="3585" max="3585" width="10.5546875" style="5" bestFit="1" customWidth="1"/>
    <col min="3586" max="3586" width="13.33203125" style="5" bestFit="1" customWidth="1"/>
    <col min="3587" max="3840" width="9.109375" style="5"/>
    <col min="3841" max="3841" width="10.5546875" style="5" bestFit="1" customWidth="1"/>
    <col min="3842" max="3842" width="13.33203125" style="5" bestFit="1" customWidth="1"/>
    <col min="3843" max="4096" width="9.109375" style="5"/>
    <col min="4097" max="4097" width="10.5546875" style="5" bestFit="1" customWidth="1"/>
    <col min="4098" max="4098" width="13.33203125" style="5" bestFit="1" customWidth="1"/>
    <col min="4099" max="4352" width="9.109375" style="5"/>
    <col min="4353" max="4353" width="10.5546875" style="5" bestFit="1" customWidth="1"/>
    <col min="4354" max="4354" width="13.33203125" style="5" bestFit="1" customWidth="1"/>
    <col min="4355" max="4608" width="9.109375" style="5"/>
    <col min="4609" max="4609" width="10.5546875" style="5" bestFit="1" customWidth="1"/>
    <col min="4610" max="4610" width="13.33203125" style="5" bestFit="1" customWidth="1"/>
    <col min="4611" max="4864" width="9.109375" style="5"/>
    <col min="4865" max="4865" width="10.5546875" style="5" bestFit="1" customWidth="1"/>
    <col min="4866" max="4866" width="13.33203125" style="5" bestFit="1" customWidth="1"/>
    <col min="4867" max="5120" width="9.109375" style="5"/>
    <col min="5121" max="5121" width="10.5546875" style="5" bestFit="1" customWidth="1"/>
    <col min="5122" max="5122" width="13.33203125" style="5" bestFit="1" customWidth="1"/>
    <col min="5123" max="5376" width="9.109375" style="5"/>
    <col min="5377" max="5377" width="10.5546875" style="5" bestFit="1" customWidth="1"/>
    <col min="5378" max="5378" width="13.33203125" style="5" bestFit="1" customWidth="1"/>
    <col min="5379" max="5632" width="9.109375" style="5"/>
    <col min="5633" max="5633" width="10.5546875" style="5" bestFit="1" customWidth="1"/>
    <col min="5634" max="5634" width="13.33203125" style="5" bestFit="1" customWidth="1"/>
    <col min="5635" max="5888" width="9.109375" style="5"/>
    <col min="5889" max="5889" width="10.5546875" style="5" bestFit="1" customWidth="1"/>
    <col min="5890" max="5890" width="13.33203125" style="5" bestFit="1" customWidth="1"/>
    <col min="5891" max="6144" width="9.109375" style="5"/>
    <col min="6145" max="6145" width="10.5546875" style="5" bestFit="1" customWidth="1"/>
    <col min="6146" max="6146" width="13.33203125" style="5" bestFit="1" customWidth="1"/>
    <col min="6147" max="6400" width="9.109375" style="5"/>
    <col min="6401" max="6401" width="10.5546875" style="5" bestFit="1" customWidth="1"/>
    <col min="6402" max="6402" width="13.33203125" style="5" bestFit="1" customWidth="1"/>
    <col min="6403" max="6656" width="9.109375" style="5"/>
    <col min="6657" max="6657" width="10.5546875" style="5" bestFit="1" customWidth="1"/>
    <col min="6658" max="6658" width="13.33203125" style="5" bestFit="1" customWidth="1"/>
    <col min="6659" max="6912" width="9.109375" style="5"/>
    <col min="6913" max="6913" width="10.5546875" style="5" bestFit="1" customWidth="1"/>
    <col min="6914" max="6914" width="13.33203125" style="5" bestFit="1" customWidth="1"/>
    <col min="6915" max="7168" width="9.109375" style="5"/>
    <col min="7169" max="7169" width="10.5546875" style="5" bestFit="1" customWidth="1"/>
    <col min="7170" max="7170" width="13.33203125" style="5" bestFit="1" customWidth="1"/>
    <col min="7171" max="7424" width="9.109375" style="5"/>
    <col min="7425" max="7425" width="10.5546875" style="5" bestFit="1" customWidth="1"/>
    <col min="7426" max="7426" width="13.33203125" style="5" bestFit="1" customWidth="1"/>
    <col min="7427" max="7680" width="9.109375" style="5"/>
    <col min="7681" max="7681" width="10.5546875" style="5" bestFit="1" customWidth="1"/>
    <col min="7682" max="7682" width="13.33203125" style="5" bestFit="1" customWidth="1"/>
    <col min="7683" max="7936" width="9.109375" style="5"/>
    <col min="7937" max="7937" width="10.5546875" style="5" bestFit="1" customWidth="1"/>
    <col min="7938" max="7938" width="13.33203125" style="5" bestFit="1" customWidth="1"/>
    <col min="7939" max="8192" width="9.109375" style="5"/>
    <col min="8193" max="8193" width="10.5546875" style="5" bestFit="1" customWidth="1"/>
    <col min="8194" max="8194" width="13.33203125" style="5" bestFit="1" customWidth="1"/>
    <col min="8195" max="8448" width="9.109375" style="5"/>
    <col min="8449" max="8449" width="10.5546875" style="5" bestFit="1" customWidth="1"/>
    <col min="8450" max="8450" width="13.33203125" style="5" bestFit="1" customWidth="1"/>
    <col min="8451" max="8704" width="9.109375" style="5"/>
    <col min="8705" max="8705" width="10.5546875" style="5" bestFit="1" customWidth="1"/>
    <col min="8706" max="8706" width="13.33203125" style="5" bestFit="1" customWidth="1"/>
    <col min="8707" max="8960" width="9.109375" style="5"/>
    <col min="8961" max="8961" width="10.5546875" style="5" bestFit="1" customWidth="1"/>
    <col min="8962" max="8962" width="13.33203125" style="5" bestFit="1" customWidth="1"/>
    <col min="8963" max="9216" width="9.109375" style="5"/>
    <col min="9217" max="9217" width="10.5546875" style="5" bestFit="1" customWidth="1"/>
    <col min="9218" max="9218" width="13.33203125" style="5" bestFit="1" customWidth="1"/>
    <col min="9219" max="9472" width="9.109375" style="5"/>
    <col min="9473" max="9473" width="10.5546875" style="5" bestFit="1" customWidth="1"/>
    <col min="9474" max="9474" width="13.33203125" style="5" bestFit="1" customWidth="1"/>
    <col min="9475" max="9728" width="9.109375" style="5"/>
    <col min="9729" max="9729" width="10.5546875" style="5" bestFit="1" customWidth="1"/>
    <col min="9730" max="9730" width="13.33203125" style="5" bestFit="1" customWidth="1"/>
    <col min="9731" max="9984" width="9.109375" style="5"/>
    <col min="9985" max="9985" width="10.5546875" style="5" bestFit="1" customWidth="1"/>
    <col min="9986" max="9986" width="13.33203125" style="5" bestFit="1" customWidth="1"/>
    <col min="9987" max="10240" width="9.109375" style="5"/>
    <col min="10241" max="10241" width="10.5546875" style="5" bestFit="1" customWidth="1"/>
    <col min="10242" max="10242" width="13.33203125" style="5" bestFit="1" customWidth="1"/>
    <col min="10243" max="10496" width="9.109375" style="5"/>
    <col min="10497" max="10497" width="10.5546875" style="5" bestFit="1" customWidth="1"/>
    <col min="10498" max="10498" width="13.33203125" style="5" bestFit="1" customWidth="1"/>
    <col min="10499" max="10752" width="9.109375" style="5"/>
    <col min="10753" max="10753" width="10.5546875" style="5" bestFit="1" customWidth="1"/>
    <col min="10754" max="10754" width="13.33203125" style="5" bestFit="1" customWidth="1"/>
    <col min="10755" max="11008" width="9.109375" style="5"/>
    <col min="11009" max="11009" width="10.5546875" style="5" bestFit="1" customWidth="1"/>
    <col min="11010" max="11010" width="13.33203125" style="5" bestFit="1" customWidth="1"/>
    <col min="11011" max="11264" width="9.109375" style="5"/>
    <col min="11265" max="11265" width="10.5546875" style="5" bestFit="1" customWidth="1"/>
    <col min="11266" max="11266" width="13.33203125" style="5" bestFit="1" customWidth="1"/>
    <col min="11267" max="11520" width="9.109375" style="5"/>
    <col min="11521" max="11521" width="10.5546875" style="5" bestFit="1" customWidth="1"/>
    <col min="11522" max="11522" width="13.33203125" style="5" bestFit="1" customWidth="1"/>
    <col min="11523" max="11776" width="9.109375" style="5"/>
    <col min="11777" max="11777" width="10.5546875" style="5" bestFit="1" customWidth="1"/>
    <col min="11778" max="11778" width="13.33203125" style="5" bestFit="1" customWidth="1"/>
    <col min="11779" max="12032" width="9.109375" style="5"/>
    <col min="12033" max="12033" width="10.5546875" style="5" bestFit="1" customWidth="1"/>
    <col min="12034" max="12034" width="13.33203125" style="5" bestFit="1" customWidth="1"/>
    <col min="12035" max="12288" width="9.109375" style="5"/>
    <col min="12289" max="12289" width="10.5546875" style="5" bestFit="1" customWidth="1"/>
    <col min="12290" max="12290" width="13.33203125" style="5" bestFit="1" customWidth="1"/>
    <col min="12291" max="12544" width="9.109375" style="5"/>
    <col min="12545" max="12545" width="10.5546875" style="5" bestFit="1" customWidth="1"/>
    <col min="12546" max="12546" width="13.33203125" style="5" bestFit="1" customWidth="1"/>
    <col min="12547" max="12800" width="9.109375" style="5"/>
    <col min="12801" max="12801" width="10.5546875" style="5" bestFit="1" customWidth="1"/>
    <col min="12802" max="12802" width="13.33203125" style="5" bestFit="1" customWidth="1"/>
    <col min="12803" max="13056" width="9.109375" style="5"/>
    <col min="13057" max="13057" width="10.5546875" style="5" bestFit="1" customWidth="1"/>
    <col min="13058" max="13058" width="13.33203125" style="5" bestFit="1" customWidth="1"/>
    <col min="13059" max="13312" width="9.109375" style="5"/>
    <col min="13313" max="13313" width="10.5546875" style="5" bestFit="1" customWidth="1"/>
    <col min="13314" max="13314" width="13.33203125" style="5" bestFit="1" customWidth="1"/>
    <col min="13315" max="13568" width="9.109375" style="5"/>
    <col min="13569" max="13569" width="10.5546875" style="5" bestFit="1" customWidth="1"/>
    <col min="13570" max="13570" width="13.33203125" style="5" bestFit="1" customWidth="1"/>
    <col min="13571" max="13824" width="9.109375" style="5"/>
    <col min="13825" max="13825" width="10.5546875" style="5" bestFit="1" customWidth="1"/>
    <col min="13826" max="13826" width="13.33203125" style="5" bestFit="1" customWidth="1"/>
    <col min="13827" max="14080" width="9.109375" style="5"/>
    <col min="14081" max="14081" width="10.5546875" style="5" bestFit="1" customWidth="1"/>
    <col min="14082" max="14082" width="13.33203125" style="5" bestFit="1" customWidth="1"/>
    <col min="14083" max="14336" width="9.109375" style="5"/>
    <col min="14337" max="14337" width="10.5546875" style="5" bestFit="1" customWidth="1"/>
    <col min="14338" max="14338" width="13.33203125" style="5" bestFit="1" customWidth="1"/>
    <col min="14339" max="14592" width="9.109375" style="5"/>
    <col min="14593" max="14593" width="10.5546875" style="5" bestFit="1" customWidth="1"/>
    <col min="14594" max="14594" width="13.33203125" style="5" bestFit="1" customWidth="1"/>
    <col min="14595" max="14848" width="9.109375" style="5"/>
    <col min="14849" max="14849" width="10.5546875" style="5" bestFit="1" customWidth="1"/>
    <col min="14850" max="14850" width="13.33203125" style="5" bestFit="1" customWidth="1"/>
    <col min="14851" max="15104" width="9.109375" style="5"/>
    <col min="15105" max="15105" width="10.5546875" style="5" bestFit="1" customWidth="1"/>
    <col min="15106" max="15106" width="13.33203125" style="5" bestFit="1" customWidth="1"/>
    <col min="15107" max="15360" width="9.109375" style="5"/>
    <col min="15361" max="15361" width="10.5546875" style="5" bestFit="1" customWidth="1"/>
    <col min="15362" max="15362" width="13.33203125" style="5" bestFit="1" customWidth="1"/>
    <col min="15363" max="15616" width="9.109375" style="5"/>
    <col min="15617" max="15617" width="10.5546875" style="5" bestFit="1" customWidth="1"/>
    <col min="15618" max="15618" width="13.33203125" style="5" bestFit="1" customWidth="1"/>
    <col min="15619" max="15872" width="9.109375" style="5"/>
    <col min="15873" max="15873" width="10.5546875" style="5" bestFit="1" customWidth="1"/>
    <col min="15874" max="15874" width="13.33203125" style="5" bestFit="1" customWidth="1"/>
    <col min="15875" max="16128" width="9.109375" style="5"/>
    <col min="16129" max="16129" width="10.5546875" style="5" bestFit="1" customWidth="1"/>
    <col min="16130" max="16130" width="13.33203125" style="5" bestFit="1" customWidth="1"/>
    <col min="16131" max="16384" width="9.109375" style="5"/>
  </cols>
  <sheetData>
    <row r="1" spans="1:11" x14ac:dyDescent="0.25">
      <c r="A1" s="4" t="s">
        <v>60</v>
      </c>
      <c r="C1" s="14" t="s">
        <v>15</v>
      </c>
      <c r="D1" s="14" t="s">
        <v>33</v>
      </c>
      <c r="E1" s="14" t="s">
        <v>18</v>
      </c>
      <c r="F1" s="14" t="s">
        <v>37</v>
      </c>
      <c r="G1" s="14" t="s">
        <v>27</v>
      </c>
      <c r="H1" s="14" t="s">
        <v>21</v>
      </c>
      <c r="I1" s="14" t="s">
        <v>30</v>
      </c>
      <c r="J1" s="14" t="s">
        <v>24</v>
      </c>
      <c r="K1" s="15" t="s">
        <v>86</v>
      </c>
    </row>
    <row r="2" spans="1:11" x14ac:dyDescent="0.25">
      <c r="A2" s="4">
        <v>2000</v>
      </c>
      <c r="C2" s="13">
        <v>18</v>
      </c>
      <c r="D2" s="13">
        <v>603</v>
      </c>
      <c r="E2" s="13">
        <v>51</v>
      </c>
      <c r="F2" s="13">
        <v>317</v>
      </c>
      <c r="G2" s="13">
        <v>166</v>
      </c>
      <c r="H2" s="13">
        <v>43</v>
      </c>
      <c r="I2" s="13">
        <v>407</v>
      </c>
      <c r="J2" s="13">
        <v>212</v>
      </c>
      <c r="K2" s="10">
        <f>SUM(C2:J2)</f>
        <v>1817</v>
      </c>
    </row>
    <row r="3" spans="1:11" x14ac:dyDescent="0.25">
      <c r="A3" s="4">
        <v>2001</v>
      </c>
      <c r="C3" s="13">
        <v>16</v>
      </c>
      <c r="D3" s="13">
        <v>524</v>
      </c>
      <c r="E3" s="13">
        <v>50</v>
      </c>
      <c r="F3" s="13">
        <v>324</v>
      </c>
      <c r="G3" s="13">
        <v>153</v>
      </c>
      <c r="H3" s="13">
        <v>61</v>
      </c>
      <c r="I3" s="13">
        <v>444</v>
      </c>
      <c r="J3" s="13">
        <v>165</v>
      </c>
      <c r="K3" s="10">
        <f t="shared" ref="K3:K17" si="0">SUM(C3:J3)</f>
        <v>1737</v>
      </c>
    </row>
    <row r="4" spans="1:11" x14ac:dyDescent="0.25">
      <c r="A4" s="4">
        <v>2002</v>
      </c>
      <c r="C4" s="13">
        <v>10</v>
      </c>
      <c r="D4" s="13">
        <v>561</v>
      </c>
      <c r="E4" s="13">
        <v>55</v>
      </c>
      <c r="F4" s="13">
        <v>322</v>
      </c>
      <c r="G4" s="13">
        <v>154</v>
      </c>
      <c r="H4" s="13">
        <v>37</v>
      </c>
      <c r="I4" s="13">
        <v>397</v>
      </c>
      <c r="J4" s="13">
        <v>179</v>
      </c>
      <c r="K4" s="10">
        <f t="shared" si="0"/>
        <v>1715</v>
      </c>
    </row>
    <row r="5" spans="1:11" x14ac:dyDescent="0.25">
      <c r="A5" s="4">
        <v>2003</v>
      </c>
      <c r="C5" s="13">
        <v>11</v>
      </c>
      <c r="D5" s="13">
        <v>539</v>
      </c>
      <c r="E5" s="13">
        <v>53</v>
      </c>
      <c r="F5" s="13">
        <v>310</v>
      </c>
      <c r="G5" s="13">
        <v>157</v>
      </c>
      <c r="H5" s="13">
        <v>41</v>
      </c>
      <c r="I5" s="13">
        <v>330</v>
      </c>
      <c r="J5" s="13">
        <v>180</v>
      </c>
      <c r="K5" s="10">
        <f t="shared" si="0"/>
        <v>1621</v>
      </c>
    </row>
    <row r="6" spans="1:11" x14ac:dyDescent="0.25">
      <c r="A6" s="4">
        <v>2004</v>
      </c>
      <c r="C6" s="13">
        <v>9</v>
      </c>
      <c r="D6" s="13">
        <v>510</v>
      </c>
      <c r="E6" s="13">
        <v>35</v>
      </c>
      <c r="F6" s="13">
        <v>311</v>
      </c>
      <c r="G6" s="13">
        <v>139</v>
      </c>
      <c r="H6" s="13">
        <v>58</v>
      </c>
      <c r="I6" s="13">
        <v>343</v>
      </c>
      <c r="J6" s="13">
        <v>178</v>
      </c>
      <c r="K6" s="10">
        <f t="shared" si="0"/>
        <v>1583</v>
      </c>
    </row>
    <row r="7" spans="1:11" x14ac:dyDescent="0.25">
      <c r="A7" s="4">
        <v>2005</v>
      </c>
      <c r="C7" s="13">
        <v>26</v>
      </c>
      <c r="D7" s="13">
        <v>508</v>
      </c>
      <c r="E7" s="13">
        <v>55</v>
      </c>
      <c r="F7" s="13">
        <v>330</v>
      </c>
      <c r="G7" s="13">
        <v>148</v>
      </c>
      <c r="H7" s="13">
        <v>51</v>
      </c>
      <c r="I7" s="13">
        <v>346</v>
      </c>
      <c r="J7" s="13">
        <v>163</v>
      </c>
      <c r="K7" s="10">
        <f t="shared" si="0"/>
        <v>1627</v>
      </c>
    </row>
    <row r="8" spans="1:11" x14ac:dyDescent="0.25">
      <c r="A8" s="4">
        <v>2006</v>
      </c>
      <c r="C8" s="13">
        <v>13</v>
      </c>
      <c r="D8" s="13">
        <v>496</v>
      </c>
      <c r="E8" s="13">
        <v>45</v>
      </c>
      <c r="F8" s="13">
        <v>335</v>
      </c>
      <c r="G8" s="13">
        <v>117</v>
      </c>
      <c r="H8" s="13">
        <v>55</v>
      </c>
      <c r="I8" s="13">
        <v>337</v>
      </c>
      <c r="J8" s="13">
        <v>200</v>
      </c>
      <c r="K8" s="10">
        <f t="shared" si="0"/>
        <v>1598</v>
      </c>
    </row>
    <row r="9" spans="1:11" x14ac:dyDescent="0.25">
      <c r="A9" s="4">
        <v>2007</v>
      </c>
      <c r="C9" s="13">
        <v>14</v>
      </c>
      <c r="D9" s="13">
        <v>435</v>
      </c>
      <c r="E9" s="13">
        <v>58</v>
      </c>
      <c r="F9" s="13">
        <v>360</v>
      </c>
      <c r="G9" s="13">
        <v>124</v>
      </c>
      <c r="H9" s="13">
        <v>45</v>
      </c>
      <c r="I9" s="13">
        <v>332</v>
      </c>
      <c r="J9" s="13">
        <v>235</v>
      </c>
      <c r="K9" s="10">
        <f t="shared" si="0"/>
        <v>1603</v>
      </c>
    </row>
    <row r="10" spans="1:11" x14ac:dyDescent="0.25">
      <c r="A10" s="4">
        <v>2008</v>
      </c>
      <c r="C10" s="13">
        <v>14</v>
      </c>
      <c r="D10" s="13">
        <v>374</v>
      </c>
      <c r="E10" s="13">
        <v>75</v>
      </c>
      <c r="F10" s="13">
        <v>328</v>
      </c>
      <c r="G10" s="13">
        <v>99</v>
      </c>
      <c r="H10" s="13">
        <v>39</v>
      </c>
      <c r="I10" s="13">
        <v>303</v>
      </c>
      <c r="J10" s="13">
        <v>205</v>
      </c>
      <c r="K10" s="10">
        <f t="shared" si="0"/>
        <v>1437</v>
      </c>
    </row>
    <row r="11" spans="1:11" x14ac:dyDescent="0.25">
      <c r="A11" s="4">
        <v>2009</v>
      </c>
      <c r="C11" s="13">
        <v>12</v>
      </c>
      <c r="D11" s="13">
        <v>454</v>
      </c>
      <c r="E11" s="13">
        <v>31</v>
      </c>
      <c r="F11" s="13">
        <v>331</v>
      </c>
      <c r="G11" s="13">
        <v>119</v>
      </c>
      <c r="H11" s="13">
        <v>63</v>
      </c>
      <c r="I11" s="13">
        <v>290</v>
      </c>
      <c r="J11" s="13">
        <v>191</v>
      </c>
      <c r="K11" s="10">
        <f t="shared" si="0"/>
        <v>1491</v>
      </c>
    </row>
    <row r="12" spans="1:11" x14ac:dyDescent="0.25">
      <c r="A12" s="4">
        <v>2010</v>
      </c>
      <c r="C12" s="13">
        <v>19</v>
      </c>
      <c r="D12" s="13">
        <v>405</v>
      </c>
      <c r="E12" s="13">
        <v>50</v>
      </c>
      <c r="F12" s="13">
        <v>249</v>
      </c>
      <c r="G12" s="13">
        <v>118</v>
      </c>
      <c r="H12" s="13">
        <v>31</v>
      </c>
      <c r="I12" s="13">
        <v>288</v>
      </c>
      <c r="J12" s="13">
        <v>193</v>
      </c>
      <c r="K12" s="10">
        <f t="shared" si="0"/>
        <v>1353</v>
      </c>
    </row>
    <row r="13" spans="1:11" x14ac:dyDescent="0.25">
      <c r="A13" s="4">
        <v>2011</v>
      </c>
      <c r="C13" s="13">
        <v>6</v>
      </c>
      <c r="D13" s="13">
        <v>364</v>
      </c>
      <c r="E13" s="13">
        <v>45</v>
      </c>
      <c r="F13" s="13">
        <v>269</v>
      </c>
      <c r="G13" s="13">
        <v>103</v>
      </c>
      <c r="H13" s="13">
        <v>24</v>
      </c>
      <c r="I13" s="13">
        <v>287</v>
      </c>
      <c r="J13" s="13">
        <v>179</v>
      </c>
      <c r="K13" s="10">
        <f t="shared" si="0"/>
        <v>1277</v>
      </c>
    </row>
    <row r="14" spans="1:11" x14ac:dyDescent="0.25">
      <c r="A14" s="4">
        <v>2012</v>
      </c>
      <c r="C14" s="13">
        <v>12</v>
      </c>
      <c r="D14" s="13">
        <v>369</v>
      </c>
      <c r="E14" s="13">
        <v>49</v>
      </c>
      <c r="F14" s="13">
        <v>280</v>
      </c>
      <c r="G14" s="13">
        <v>94</v>
      </c>
      <c r="H14" s="13">
        <v>31</v>
      </c>
      <c r="I14" s="13">
        <v>282</v>
      </c>
      <c r="J14" s="13">
        <v>183</v>
      </c>
      <c r="K14" s="10">
        <f t="shared" si="0"/>
        <v>1300</v>
      </c>
    </row>
    <row r="15" spans="1:11" x14ac:dyDescent="0.25">
      <c r="A15" s="4">
        <v>2013</v>
      </c>
      <c r="C15" s="13">
        <v>7</v>
      </c>
      <c r="D15" s="13">
        <v>333</v>
      </c>
      <c r="E15" s="13">
        <v>37</v>
      </c>
      <c r="F15" s="13">
        <v>271</v>
      </c>
      <c r="G15" s="13">
        <v>98</v>
      </c>
      <c r="H15" s="13">
        <v>36</v>
      </c>
      <c r="I15" s="13">
        <v>243</v>
      </c>
      <c r="J15" s="13">
        <v>162</v>
      </c>
      <c r="K15" s="10">
        <f t="shared" si="0"/>
        <v>1187</v>
      </c>
    </row>
    <row r="16" spans="1:11" x14ac:dyDescent="0.25">
      <c r="A16" s="4">
        <v>2014</v>
      </c>
      <c r="C16" s="13">
        <v>10</v>
      </c>
      <c r="D16" s="13">
        <v>312</v>
      </c>
      <c r="E16" s="13">
        <v>39</v>
      </c>
      <c r="F16" s="13">
        <v>223</v>
      </c>
      <c r="G16" s="13">
        <v>107</v>
      </c>
      <c r="H16" s="13">
        <v>35</v>
      </c>
      <c r="I16" s="13">
        <v>249</v>
      </c>
      <c r="J16" s="13">
        <v>181</v>
      </c>
      <c r="K16" s="10">
        <f t="shared" si="0"/>
        <v>1156</v>
      </c>
    </row>
    <row r="17" spans="1:17" x14ac:dyDescent="0.25">
      <c r="A17" s="4" t="s">
        <v>84</v>
      </c>
      <c r="C17" s="13">
        <v>197</v>
      </c>
      <c r="D17" s="13">
        <v>6787</v>
      </c>
      <c r="E17" s="13">
        <v>728</v>
      </c>
      <c r="F17" s="13">
        <v>4560</v>
      </c>
      <c r="G17" s="13">
        <v>1896</v>
      </c>
      <c r="H17" s="13">
        <v>650</v>
      </c>
      <c r="I17" s="13">
        <v>4878</v>
      </c>
      <c r="J17" s="13">
        <v>2806</v>
      </c>
      <c r="K17" s="10">
        <f t="shared" si="0"/>
        <v>22502</v>
      </c>
    </row>
    <row r="19" spans="1:17" x14ac:dyDescent="0.25">
      <c r="A19" s="6" t="s">
        <v>61</v>
      </c>
    </row>
    <row r="21" spans="1:17" x14ac:dyDescent="0.25">
      <c r="A21" s="4" t="s">
        <v>60</v>
      </c>
      <c r="B21" s="4" t="s">
        <v>62</v>
      </c>
      <c r="C21" s="11" t="s">
        <v>15</v>
      </c>
      <c r="D21" s="11" t="s">
        <v>33</v>
      </c>
      <c r="E21" s="11" t="s">
        <v>18</v>
      </c>
      <c r="F21" s="11" t="s">
        <v>37</v>
      </c>
      <c r="G21" s="11" t="s">
        <v>27</v>
      </c>
      <c r="H21" s="11" t="s">
        <v>21</v>
      </c>
      <c r="I21" s="11" t="s">
        <v>30</v>
      </c>
      <c r="J21" s="11" t="s">
        <v>24</v>
      </c>
      <c r="K21" s="12" t="s">
        <v>86</v>
      </c>
      <c r="P21" s="2" t="s">
        <v>93</v>
      </c>
    </row>
    <row r="22" spans="1:17" x14ac:dyDescent="0.25">
      <c r="A22" s="4">
        <v>2000</v>
      </c>
      <c r="B22" s="4" t="s">
        <v>38</v>
      </c>
      <c r="D22" s="13">
        <v>10</v>
      </c>
      <c r="E22" s="13">
        <v>2</v>
      </c>
      <c r="F22" s="13">
        <v>7</v>
      </c>
      <c r="G22" s="13">
        <v>2</v>
      </c>
      <c r="H22" s="13">
        <v>2</v>
      </c>
      <c r="I22" s="13">
        <v>7</v>
      </c>
      <c r="J22" s="13">
        <v>12</v>
      </c>
      <c r="K22" s="10">
        <f>SUM(C22:J22)</f>
        <v>42</v>
      </c>
      <c r="N22" s="2" t="s">
        <v>60</v>
      </c>
      <c r="O22" s="2" t="s">
        <v>87</v>
      </c>
      <c r="P22" s="2" t="s">
        <v>90</v>
      </c>
    </row>
    <row r="23" spans="1:17" x14ac:dyDescent="0.25">
      <c r="A23" s="4">
        <v>2000</v>
      </c>
      <c r="B23" s="4" t="s">
        <v>31</v>
      </c>
      <c r="C23" s="13">
        <v>2</v>
      </c>
      <c r="D23" s="13">
        <v>16</v>
      </c>
      <c r="E23" s="13">
        <v>2</v>
      </c>
      <c r="F23" s="13">
        <v>16</v>
      </c>
      <c r="G23" s="13">
        <v>14</v>
      </c>
      <c r="H23" s="13">
        <v>6</v>
      </c>
      <c r="I23" s="13">
        <v>16</v>
      </c>
      <c r="J23" s="13">
        <v>4</v>
      </c>
      <c r="K23" s="10">
        <f t="shared" ref="K23:K86" si="1">SUM(C23:J23)</f>
        <v>76</v>
      </c>
      <c r="N23">
        <f>List!H3</f>
        <v>2007</v>
      </c>
      <c r="O23" t="s">
        <v>38</v>
      </c>
      <c r="P23">
        <f>SUMPRODUCT((AllStates!$A$22:$A$197=$N$23)*(AllStates!$B$22:$B$197=$O$23)*(AllStates!$C$21:$K$21=$P$21)*(AllStates!$C$22:$K$197))</f>
        <v>25</v>
      </c>
      <c r="Q23"/>
    </row>
    <row r="24" spans="1:17" x14ac:dyDescent="0.25">
      <c r="A24" s="4">
        <v>2000</v>
      </c>
      <c r="B24" s="4" t="s">
        <v>28</v>
      </c>
      <c r="D24" s="13">
        <v>99</v>
      </c>
      <c r="E24" s="13">
        <v>8</v>
      </c>
      <c r="F24" s="13">
        <v>30</v>
      </c>
      <c r="G24" s="13">
        <v>22</v>
      </c>
      <c r="H24" s="13">
        <v>11</v>
      </c>
      <c r="I24" s="13">
        <v>57</v>
      </c>
      <c r="J24" s="13">
        <v>38</v>
      </c>
      <c r="K24" s="10">
        <f t="shared" si="1"/>
        <v>265</v>
      </c>
    </row>
    <row r="25" spans="1:17" x14ac:dyDescent="0.25">
      <c r="A25" s="4">
        <v>2000</v>
      </c>
      <c r="B25" s="4" t="s">
        <v>25</v>
      </c>
      <c r="C25" s="13">
        <v>2</v>
      </c>
      <c r="D25" s="13">
        <v>55</v>
      </c>
      <c r="E25" s="13">
        <v>4</v>
      </c>
      <c r="F25" s="13">
        <v>31</v>
      </c>
      <c r="G25" s="13">
        <v>12</v>
      </c>
      <c r="H25" s="13">
        <v>4</v>
      </c>
      <c r="I25" s="13">
        <v>43</v>
      </c>
      <c r="J25" s="13">
        <v>27</v>
      </c>
      <c r="K25" s="10">
        <f t="shared" si="1"/>
        <v>178</v>
      </c>
    </row>
    <row r="26" spans="1:17" x14ac:dyDescent="0.25">
      <c r="A26" s="4">
        <v>2000</v>
      </c>
      <c r="B26" s="4" t="s">
        <v>22</v>
      </c>
      <c r="C26" s="13">
        <v>1</v>
      </c>
      <c r="D26" s="13">
        <v>65</v>
      </c>
      <c r="E26" s="13">
        <v>9</v>
      </c>
      <c r="F26" s="13">
        <v>40</v>
      </c>
      <c r="G26" s="13">
        <v>24</v>
      </c>
      <c r="H26" s="13">
        <v>3</v>
      </c>
      <c r="I26" s="13">
        <v>47</v>
      </c>
      <c r="J26" s="13">
        <v>17</v>
      </c>
      <c r="K26" s="10">
        <f t="shared" si="1"/>
        <v>206</v>
      </c>
    </row>
    <row r="27" spans="1:17" x14ac:dyDescent="0.25">
      <c r="A27" s="4">
        <v>2000</v>
      </c>
      <c r="B27" s="4" t="s">
        <v>19</v>
      </c>
      <c r="C27" s="13">
        <v>6</v>
      </c>
      <c r="D27" s="13">
        <v>84</v>
      </c>
      <c r="E27" s="13">
        <v>12</v>
      </c>
      <c r="F27" s="13">
        <v>59</v>
      </c>
      <c r="G27" s="13">
        <v>22</v>
      </c>
      <c r="H27" s="13">
        <v>5</v>
      </c>
      <c r="I27" s="13">
        <v>75</v>
      </c>
      <c r="J27" s="13">
        <v>32</v>
      </c>
      <c r="K27" s="10">
        <f t="shared" si="1"/>
        <v>295</v>
      </c>
    </row>
    <row r="28" spans="1:17" x14ac:dyDescent="0.25">
      <c r="A28" s="4">
        <v>2000</v>
      </c>
      <c r="B28" s="4" t="s">
        <v>16</v>
      </c>
      <c r="C28" s="13">
        <v>3</v>
      </c>
      <c r="D28" s="13">
        <v>79</v>
      </c>
      <c r="E28" s="13">
        <v>7</v>
      </c>
      <c r="F28" s="13">
        <v>39</v>
      </c>
      <c r="G28" s="13">
        <v>20</v>
      </c>
      <c r="H28" s="13">
        <v>1</v>
      </c>
      <c r="I28" s="13">
        <v>48</v>
      </c>
      <c r="J28" s="13">
        <v>24</v>
      </c>
      <c r="K28" s="10">
        <f t="shared" si="1"/>
        <v>221</v>
      </c>
    </row>
    <row r="29" spans="1:17" x14ac:dyDescent="0.25">
      <c r="A29" s="4">
        <v>2000</v>
      </c>
      <c r="B29" s="4" t="s">
        <v>13</v>
      </c>
      <c r="D29" s="13">
        <v>52</v>
      </c>
      <c r="E29" s="13">
        <v>2</v>
      </c>
      <c r="F29" s="13">
        <v>28</v>
      </c>
      <c r="G29" s="13">
        <v>10</v>
      </c>
      <c r="H29" s="13">
        <v>5</v>
      </c>
      <c r="I29" s="13">
        <v>27</v>
      </c>
      <c r="J29" s="13">
        <v>15</v>
      </c>
      <c r="K29" s="10">
        <f t="shared" si="1"/>
        <v>139</v>
      </c>
    </row>
    <row r="30" spans="1:17" x14ac:dyDescent="0.25">
      <c r="A30" s="4">
        <v>2000</v>
      </c>
      <c r="B30" s="4" t="s">
        <v>34</v>
      </c>
      <c r="C30" s="13">
        <v>1</v>
      </c>
      <c r="D30" s="13">
        <v>16</v>
      </c>
      <c r="E30" s="13">
        <v>2</v>
      </c>
      <c r="F30" s="13">
        <v>5</v>
      </c>
      <c r="G30" s="13">
        <v>2</v>
      </c>
      <c r="I30" s="13">
        <v>4</v>
      </c>
      <c r="J30" s="13">
        <v>9</v>
      </c>
      <c r="K30" s="10">
        <f t="shared" si="1"/>
        <v>39</v>
      </c>
    </row>
    <row r="31" spans="1:17" x14ac:dyDescent="0.25">
      <c r="A31" s="4">
        <v>2000</v>
      </c>
      <c r="B31" s="4" t="s">
        <v>11</v>
      </c>
      <c r="C31" s="13">
        <v>1</v>
      </c>
      <c r="D31" s="13">
        <v>67</v>
      </c>
      <c r="E31" s="13">
        <v>3</v>
      </c>
      <c r="F31" s="13">
        <v>29</v>
      </c>
      <c r="G31" s="13">
        <v>22</v>
      </c>
      <c r="H31" s="13">
        <v>4</v>
      </c>
      <c r="I31" s="13">
        <v>40</v>
      </c>
      <c r="J31" s="13">
        <v>23</v>
      </c>
      <c r="K31" s="10">
        <f t="shared" si="1"/>
        <v>189</v>
      </c>
    </row>
    <row r="32" spans="1:17" x14ac:dyDescent="0.25">
      <c r="A32" s="4">
        <v>2000</v>
      </c>
      <c r="B32" s="4" t="s">
        <v>9</v>
      </c>
      <c r="C32" s="13">
        <v>2</v>
      </c>
      <c r="D32" s="13">
        <v>60</v>
      </c>
      <c r="F32" s="13">
        <v>33</v>
      </c>
      <c r="G32" s="13">
        <v>16</v>
      </c>
      <c r="H32" s="13">
        <v>2</v>
      </c>
      <c r="I32" s="13">
        <v>43</v>
      </c>
      <c r="J32" s="13">
        <v>11</v>
      </c>
      <c r="K32" s="10">
        <f t="shared" si="1"/>
        <v>167</v>
      </c>
    </row>
    <row r="33" spans="1:11" x14ac:dyDescent="0.25">
      <c r="A33" s="4">
        <v>2001</v>
      </c>
      <c r="B33" s="4" t="s">
        <v>38</v>
      </c>
      <c r="D33" s="13">
        <v>8</v>
      </c>
      <c r="E33" s="13">
        <v>2</v>
      </c>
      <c r="F33" s="13">
        <v>5</v>
      </c>
      <c r="H33" s="13">
        <v>2</v>
      </c>
      <c r="I33" s="13">
        <v>14</v>
      </c>
      <c r="J33" s="13">
        <v>1</v>
      </c>
      <c r="K33" s="10">
        <f t="shared" si="1"/>
        <v>32</v>
      </c>
    </row>
    <row r="34" spans="1:11" x14ac:dyDescent="0.25">
      <c r="A34" s="4">
        <v>2001</v>
      </c>
      <c r="B34" s="4" t="s">
        <v>31</v>
      </c>
      <c r="D34" s="13">
        <v>23</v>
      </c>
      <c r="F34" s="13">
        <v>13</v>
      </c>
      <c r="G34" s="13">
        <v>7</v>
      </c>
      <c r="H34" s="13">
        <v>3</v>
      </c>
      <c r="I34" s="13">
        <v>13</v>
      </c>
      <c r="J34" s="13">
        <v>10</v>
      </c>
      <c r="K34" s="10">
        <f t="shared" si="1"/>
        <v>69</v>
      </c>
    </row>
    <row r="35" spans="1:11" x14ac:dyDescent="0.25">
      <c r="A35" s="4">
        <v>2001</v>
      </c>
      <c r="B35" s="4" t="s">
        <v>28</v>
      </c>
      <c r="C35" s="13">
        <v>2</v>
      </c>
      <c r="D35" s="13">
        <v>80</v>
      </c>
      <c r="E35" s="13">
        <v>5</v>
      </c>
      <c r="F35" s="13">
        <v>51</v>
      </c>
      <c r="G35" s="13">
        <v>18</v>
      </c>
      <c r="H35" s="13">
        <v>8</v>
      </c>
      <c r="I35" s="13">
        <v>48</v>
      </c>
      <c r="J35" s="13">
        <v>33</v>
      </c>
      <c r="K35" s="10">
        <f t="shared" si="1"/>
        <v>245</v>
      </c>
    </row>
    <row r="36" spans="1:11" x14ac:dyDescent="0.25">
      <c r="A36" s="4">
        <v>2001</v>
      </c>
      <c r="B36" s="4" t="s">
        <v>25</v>
      </c>
      <c r="D36" s="13">
        <v>46</v>
      </c>
      <c r="E36" s="13">
        <v>8</v>
      </c>
      <c r="F36" s="13">
        <v>33</v>
      </c>
      <c r="G36" s="13">
        <v>8</v>
      </c>
      <c r="H36" s="13">
        <v>4</v>
      </c>
      <c r="I36" s="13">
        <v>51</v>
      </c>
      <c r="J36" s="13">
        <v>22</v>
      </c>
      <c r="K36" s="10">
        <f t="shared" si="1"/>
        <v>172</v>
      </c>
    </row>
    <row r="37" spans="1:11" x14ac:dyDescent="0.25">
      <c r="A37" s="4">
        <v>2001</v>
      </c>
      <c r="B37" s="4" t="s">
        <v>22</v>
      </c>
      <c r="C37" s="13">
        <v>5</v>
      </c>
      <c r="D37" s="13">
        <v>53</v>
      </c>
      <c r="E37" s="13">
        <v>2</v>
      </c>
      <c r="F37" s="13">
        <v>29</v>
      </c>
      <c r="G37" s="13">
        <v>16</v>
      </c>
      <c r="H37" s="13">
        <v>3</v>
      </c>
      <c r="I37" s="13">
        <v>49</v>
      </c>
      <c r="J37" s="13">
        <v>15</v>
      </c>
      <c r="K37" s="10">
        <f t="shared" si="1"/>
        <v>172</v>
      </c>
    </row>
    <row r="38" spans="1:11" x14ac:dyDescent="0.25">
      <c r="A38" s="4">
        <v>2001</v>
      </c>
      <c r="B38" s="4" t="s">
        <v>19</v>
      </c>
      <c r="C38" s="13">
        <v>3</v>
      </c>
      <c r="D38" s="13">
        <v>73</v>
      </c>
      <c r="E38" s="13">
        <v>14</v>
      </c>
      <c r="F38" s="13">
        <v>43</v>
      </c>
      <c r="G38" s="13">
        <v>32</v>
      </c>
      <c r="H38" s="13">
        <v>11</v>
      </c>
      <c r="I38" s="13">
        <v>67</v>
      </c>
      <c r="J38" s="13">
        <v>28</v>
      </c>
      <c r="K38" s="10">
        <f t="shared" si="1"/>
        <v>271</v>
      </c>
    </row>
    <row r="39" spans="1:11" x14ac:dyDescent="0.25">
      <c r="A39" s="4">
        <v>2001</v>
      </c>
      <c r="B39" s="4" t="s">
        <v>16</v>
      </c>
      <c r="C39" s="13">
        <v>3</v>
      </c>
      <c r="D39" s="13">
        <v>67</v>
      </c>
      <c r="E39" s="13">
        <v>13</v>
      </c>
      <c r="F39" s="13">
        <v>45</v>
      </c>
      <c r="G39" s="13">
        <v>14</v>
      </c>
      <c r="H39" s="13">
        <v>4</v>
      </c>
      <c r="I39" s="13">
        <v>49</v>
      </c>
      <c r="J39" s="13">
        <v>20</v>
      </c>
      <c r="K39" s="10">
        <f t="shared" si="1"/>
        <v>215</v>
      </c>
    </row>
    <row r="40" spans="1:11" x14ac:dyDescent="0.25">
      <c r="A40" s="4">
        <v>2001</v>
      </c>
      <c r="B40" s="4" t="s">
        <v>13</v>
      </c>
      <c r="C40" s="13">
        <v>1</v>
      </c>
      <c r="D40" s="13">
        <v>53</v>
      </c>
      <c r="E40" s="13">
        <v>3</v>
      </c>
      <c r="F40" s="13">
        <v>30</v>
      </c>
      <c r="G40" s="13">
        <v>12</v>
      </c>
      <c r="H40" s="13">
        <v>9</v>
      </c>
      <c r="I40" s="13">
        <v>38</v>
      </c>
      <c r="J40" s="13">
        <v>13</v>
      </c>
      <c r="K40" s="10">
        <f t="shared" si="1"/>
        <v>159</v>
      </c>
    </row>
    <row r="41" spans="1:11" x14ac:dyDescent="0.25">
      <c r="A41" s="4">
        <v>2001</v>
      </c>
      <c r="B41" s="4" t="s">
        <v>34</v>
      </c>
      <c r="D41" s="13">
        <v>12</v>
      </c>
      <c r="E41" s="13">
        <v>1</v>
      </c>
      <c r="F41" s="13">
        <v>9</v>
      </c>
      <c r="G41" s="13">
        <v>6</v>
      </c>
      <c r="I41" s="13">
        <v>4</v>
      </c>
      <c r="J41" s="13">
        <v>3</v>
      </c>
      <c r="K41" s="10">
        <f t="shared" si="1"/>
        <v>35</v>
      </c>
    </row>
    <row r="42" spans="1:11" x14ac:dyDescent="0.25">
      <c r="A42" s="4">
        <v>2001</v>
      </c>
      <c r="B42" s="4" t="s">
        <v>11</v>
      </c>
      <c r="D42" s="13">
        <v>63</v>
      </c>
      <c r="E42" s="13">
        <v>1</v>
      </c>
      <c r="F42" s="13">
        <v>39</v>
      </c>
      <c r="G42" s="13">
        <v>20</v>
      </c>
      <c r="H42" s="13">
        <v>10</v>
      </c>
      <c r="I42" s="13">
        <v>59</v>
      </c>
      <c r="J42" s="13">
        <v>7</v>
      </c>
      <c r="K42" s="10">
        <f t="shared" si="1"/>
        <v>199</v>
      </c>
    </row>
    <row r="43" spans="1:11" x14ac:dyDescent="0.25">
      <c r="A43" s="4">
        <v>2001</v>
      </c>
      <c r="B43" s="4" t="s">
        <v>9</v>
      </c>
      <c r="C43" s="13">
        <v>2</v>
      </c>
      <c r="D43" s="13">
        <v>46</v>
      </c>
      <c r="E43" s="13">
        <v>1</v>
      </c>
      <c r="F43" s="13">
        <v>27</v>
      </c>
      <c r="G43" s="13">
        <v>20</v>
      </c>
      <c r="H43" s="13">
        <v>7</v>
      </c>
      <c r="I43" s="13">
        <v>52</v>
      </c>
      <c r="J43" s="13">
        <v>13</v>
      </c>
      <c r="K43" s="10">
        <f t="shared" si="1"/>
        <v>168</v>
      </c>
    </row>
    <row r="44" spans="1:11" x14ac:dyDescent="0.25">
      <c r="A44" s="4">
        <v>2002</v>
      </c>
      <c r="B44" s="4" t="s">
        <v>38</v>
      </c>
      <c r="D44" s="13">
        <v>6</v>
      </c>
      <c r="E44" s="13">
        <v>1</v>
      </c>
      <c r="F44" s="13">
        <v>8</v>
      </c>
      <c r="G44" s="13">
        <v>4</v>
      </c>
      <c r="H44" s="13">
        <v>1</v>
      </c>
      <c r="I44" s="13">
        <v>4</v>
      </c>
      <c r="J44" s="13">
        <v>1</v>
      </c>
      <c r="K44" s="10">
        <f t="shared" si="1"/>
        <v>25</v>
      </c>
    </row>
    <row r="45" spans="1:11" x14ac:dyDescent="0.25">
      <c r="A45" s="4">
        <v>2002</v>
      </c>
      <c r="B45" s="4" t="s">
        <v>31</v>
      </c>
      <c r="D45" s="13">
        <v>18</v>
      </c>
      <c r="F45" s="13">
        <v>10</v>
      </c>
      <c r="G45" s="13">
        <v>13</v>
      </c>
      <c r="H45" s="13">
        <v>2</v>
      </c>
      <c r="I45" s="13">
        <v>16</v>
      </c>
      <c r="J45" s="13">
        <v>8</v>
      </c>
      <c r="K45" s="10">
        <f t="shared" si="1"/>
        <v>67</v>
      </c>
    </row>
    <row r="46" spans="1:11" x14ac:dyDescent="0.25">
      <c r="A46" s="4">
        <v>2002</v>
      </c>
      <c r="B46" s="4" t="s">
        <v>28</v>
      </c>
      <c r="C46" s="13">
        <v>2</v>
      </c>
      <c r="D46" s="13">
        <v>70</v>
      </c>
      <c r="E46" s="13">
        <v>6</v>
      </c>
      <c r="F46" s="13">
        <v>55</v>
      </c>
      <c r="G46" s="13">
        <v>17</v>
      </c>
      <c r="H46" s="13">
        <v>3</v>
      </c>
      <c r="I46" s="13">
        <v>62</v>
      </c>
      <c r="J46" s="13">
        <v>27</v>
      </c>
      <c r="K46" s="10">
        <f t="shared" si="1"/>
        <v>242</v>
      </c>
    </row>
    <row r="47" spans="1:11" x14ac:dyDescent="0.25">
      <c r="A47" s="4">
        <v>2002</v>
      </c>
      <c r="B47" s="4" t="s">
        <v>25</v>
      </c>
      <c r="D47" s="13">
        <v>45</v>
      </c>
      <c r="E47" s="13">
        <v>6</v>
      </c>
      <c r="F47" s="13">
        <v>42</v>
      </c>
      <c r="G47" s="13">
        <v>13</v>
      </c>
      <c r="H47" s="13">
        <v>2</v>
      </c>
      <c r="I47" s="13">
        <v>40</v>
      </c>
      <c r="J47" s="13">
        <v>15</v>
      </c>
      <c r="K47" s="10">
        <f t="shared" si="1"/>
        <v>163</v>
      </c>
    </row>
    <row r="48" spans="1:11" x14ac:dyDescent="0.25">
      <c r="A48" s="4">
        <v>2002</v>
      </c>
      <c r="B48" s="4" t="s">
        <v>22</v>
      </c>
      <c r="D48" s="13">
        <v>48</v>
      </c>
      <c r="E48" s="13">
        <v>12</v>
      </c>
      <c r="F48" s="13">
        <v>41</v>
      </c>
      <c r="G48" s="13">
        <v>18</v>
      </c>
      <c r="H48" s="13">
        <v>5</v>
      </c>
      <c r="I48" s="13">
        <v>48</v>
      </c>
      <c r="J48" s="13">
        <v>19</v>
      </c>
      <c r="K48" s="10">
        <f t="shared" si="1"/>
        <v>191</v>
      </c>
    </row>
    <row r="49" spans="1:11" x14ac:dyDescent="0.25">
      <c r="A49" s="4">
        <v>2002</v>
      </c>
      <c r="B49" s="4" t="s">
        <v>19</v>
      </c>
      <c r="C49" s="13">
        <v>1</v>
      </c>
      <c r="D49" s="13">
        <v>96</v>
      </c>
      <c r="E49" s="13">
        <v>14</v>
      </c>
      <c r="F49" s="13">
        <v>54</v>
      </c>
      <c r="G49" s="13">
        <v>26</v>
      </c>
      <c r="H49" s="13">
        <v>9</v>
      </c>
      <c r="I49" s="13">
        <v>57</v>
      </c>
      <c r="J49" s="13">
        <v>37</v>
      </c>
      <c r="K49" s="10">
        <f t="shared" si="1"/>
        <v>294</v>
      </c>
    </row>
    <row r="50" spans="1:11" x14ac:dyDescent="0.25">
      <c r="A50" s="4">
        <v>2002</v>
      </c>
      <c r="B50" s="4" t="s">
        <v>16</v>
      </c>
      <c r="C50" s="13">
        <v>2</v>
      </c>
      <c r="D50" s="13">
        <v>88</v>
      </c>
      <c r="E50" s="13">
        <v>7</v>
      </c>
      <c r="F50" s="13">
        <v>32</v>
      </c>
      <c r="G50" s="13">
        <v>25</v>
      </c>
      <c r="H50" s="13">
        <v>8</v>
      </c>
      <c r="I50" s="13">
        <v>45</v>
      </c>
      <c r="J50" s="13">
        <v>25</v>
      </c>
      <c r="K50" s="10">
        <f t="shared" si="1"/>
        <v>232</v>
      </c>
    </row>
    <row r="51" spans="1:11" x14ac:dyDescent="0.25">
      <c r="A51" s="4">
        <v>2002</v>
      </c>
      <c r="B51" s="4" t="s">
        <v>13</v>
      </c>
      <c r="C51" s="13">
        <v>1</v>
      </c>
      <c r="D51" s="13">
        <v>53</v>
      </c>
      <c r="E51" s="13">
        <v>3</v>
      </c>
      <c r="F51" s="13">
        <v>23</v>
      </c>
      <c r="G51" s="13">
        <v>10</v>
      </c>
      <c r="H51" s="13">
        <v>2</v>
      </c>
      <c r="I51" s="13">
        <v>36</v>
      </c>
      <c r="J51" s="13">
        <v>18</v>
      </c>
      <c r="K51" s="10">
        <f t="shared" si="1"/>
        <v>146</v>
      </c>
    </row>
    <row r="52" spans="1:11" x14ac:dyDescent="0.25">
      <c r="A52" s="4">
        <v>2002</v>
      </c>
      <c r="B52" s="4" t="s">
        <v>34</v>
      </c>
      <c r="C52" s="13">
        <v>1</v>
      </c>
      <c r="D52" s="13">
        <v>6</v>
      </c>
      <c r="E52" s="13">
        <v>2</v>
      </c>
      <c r="F52" s="13">
        <v>10</v>
      </c>
      <c r="G52" s="13">
        <v>3</v>
      </c>
      <c r="I52" s="13">
        <v>10</v>
      </c>
      <c r="J52" s="13">
        <v>5</v>
      </c>
      <c r="K52" s="10">
        <f t="shared" si="1"/>
        <v>37</v>
      </c>
    </row>
    <row r="53" spans="1:11" x14ac:dyDescent="0.25">
      <c r="A53" s="4">
        <v>2002</v>
      </c>
      <c r="B53" s="4" t="s">
        <v>11</v>
      </c>
      <c r="D53" s="13">
        <v>65</v>
      </c>
      <c r="E53" s="13">
        <v>3</v>
      </c>
      <c r="F53" s="13">
        <v>26</v>
      </c>
      <c r="G53" s="13">
        <v>8</v>
      </c>
      <c r="H53" s="13">
        <v>4</v>
      </c>
      <c r="I53" s="13">
        <v>45</v>
      </c>
      <c r="J53" s="13">
        <v>10</v>
      </c>
      <c r="K53" s="10">
        <f t="shared" si="1"/>
        <v>161</v>
      </c>
    </row>
    <row r="54" spans="1:11" x14ac:dyDescent="0.25">
      <c r="A54" s="4">
        <v>2002</v>
      </c>
      <c r="B54" s="4" t="s">
        <v>9</v>
      </c>
      <c r="C54" s="13">
        <v>3</v>
      </c>
      <c r="D54" s="13">
        <v>66</v>
      </c>
      <c r="E54" s="13">
        <v>1</v>
      </c>
      <c r="F54" s="13">
        <v>21</v>
      </c>
      <c r="G54" s="13">
        <v>17</v>
      </c>
      <c r="H54" s="13">
        <v>1</v>
      </c>
      <c r="I54" s="13">
        <v>34</v>
      </c>
      <c r="J54" s="13">
        <v>14</v>
      </c>
      <c r="K54" s="10">
        <f t="shared" si="1"/>
        <v>157</v>
      </c>
    </row>
    <row r="55" spans="1:11" x14ac:dyDescent="0.25">
      <c r="A55" s="4">
        <v>2003</v>
      </c>
      <c r="B55" s="4" t="s">
        <v>38</v>
      </c>
      <c r="C55" s="13">
        <v>1</v>
      </c>
      <c r="D55" s="13">
        <v>14</v>
      </c>
      <c r="E55" s="13">
        <v>1</v>
      </c>
      <c r="F55" s="13">
        <v>8</v>
      </c>
      <c r="G55" s="13">
        <v>4</v>
      </c>
      <c r="I55" s="13">
        <v>12</v>
      </c>
      <c r="J55" s="13">
        <v>3</v>
      </c>
      <c r="K55" s="10">
        <f t="shared" si="1"/>
        <v>43</v>
      </c>
    </row>
    <row r="56" spans="1:11" x14ac:dyDescent="0.25">
      <c r="A56" s="4">
        <v>2003</v>
      </c>
      <c r="B56" s="4" t="s">
        <v>31</v>
      </c>
      <c r="C56" s="13">
        <v>1</v>
      </c>
      <c r="D56" s="13">
        <v>18</v>
      </c>
      <c r="E56" s="13">
        <v>4</v>
      </c>
      <c r="F56" s="13">
        <v>14</v>
      </c>
      <c r="G56" s="13">
        <v>9</v>
      </c>
      <c r="I56" s="13">
        <v>9</v>
      </c>
      <c r="J56" s="13">
        <v>10</v>
      </c>
      <c r="K56" s="10">
        <f t="shared" si="1"/>
        <v>65</v>
      </c>
    </row>
    <row r="57" spans="1:11" x14ac:dyDescent="0.25">
      <c r="A57" s="4">
        <v>2003</v>
      </c>
      <c r="B57" s="4" t="s">
        <v>28</v>
      </c>
      <c r="C57" s="13">
        <v>1</v>
      </c>
      <c r="D57" s="13">
        <v>58</v>
      </c>
      <c r="E57" s="13">
        <v>4</v>
      </c>
      <c r="F57" s="13">
        <v>46</v>
      </c>
      <c r="G57" s="13">
        <v>27</v>
      </c>
      <c r="H57" s="13">
        <v>5</v>
      </c>
      <c r="I57" s="13">
        <v>40</v>
      </c>
      <c r="J57" s="13">
        <v>34</v>
      </c>
      <c r="K57" s="10">
        <f t="shared" si="1"/>
        <v>215</v>
      </c>
    </row>
    <row r="58" spans="1:11" x14ac:dyDescent="0.25">
      <c r="A58" s="4">
        <v>2003</v>
      </c>
      <c r="B58" s="4" t="s">
        <v>25</v>
      </c>
      <c r="C58" s="13">
        <v>1</v>
      </c>
      <c r="D58" s="13">
        <v>54</v>
      </c>
      <c r="E58" s="13">
        <v>10</v>
      </c>
      <c r="F58" s="13">
        <v>37</v>
      </c>
      <c r="G58" s="13">
        <v>10</v>
      </c>
      <c r="H58" s="13">
        <v>5</v>
      </c>
      <c r="I58" s="13">
        <v>35</v>
      </c>
      <c r="J58" s="13">
        <v>19</v>
      </c>
      <c r="K58" s="10">
        <f t="shared" si="1"/>
        <v>171</v>
      </c>
    </row>
    <row r="59" spans="1:11" x14ac:dyDescent="0.25">
      <c r="A59" s="4">
        <v>2003</v>
      </c>
      <c r="B59" s="4" t="s">
        <v>22</v>
      </c>
      <c r="C59" s="13">
        <v>3</v>
      </c>
      <c r="D59" s="13">
        <v>47</v>
      </c>
      <c r="E59" s="13">
        <v>5</v>
      </c>
      <c r="F59" s="13">
        <v>15</v>
      </c>
      <c r="G59" s="13">
        <v>14</v>
      </c>
      <c r="H59" s="13">
        <v>5</v>
      </c>
      <c r="I59" s="13">
        <v>32</v>
      </c>
      <c r="J59" s="13">
        <v>15</v>
      </c>
      <c r="K59" s="10">
        <f t="shared" si="1"/>
        <v>136</v>
      </c>
    </row>
    <row r="60" spans="1:11" x14ac:dyDescent="0.25">
      <c r="A60" s="4">
        <v>2003</v>
      </c>
      <c r="B60" s="4" t="s">
        <v>19</v>
      </c>
      <c r="C60" s="13">
        <v>2</v>
      </c>
      <c r="D60" s="13">
        <v>81</v>
      </c>
      <c r="E60" s="13">
        <v>15</v>
      </c>
      <c r="F60" s="13">
        <v>64</v>
      </c>
      <c r="G60" s="13">
        <v>24</v>
      </c>
      <c r="H60" s="13">
        <v>9</v>
      </c>
      <c r="I60" s="13">
        <v>45</v>
      </c>
      <c r="J60" s="13">
        <v>26</v>
      </c>
      <c r="K60" s="10">
        <f t="shared" si="1"/>
        <v>266</v>
      </c>
    </row>
    <row r="61" spans="1:11" x14ac:dyDescent="0.25">
      <c r="A61" s="4">
        <v>2003</v>
      </c>
      <c r="B61" s="4" t="s">
        <v>16</v>
      </c>
      <c r="C61" s="13">
        <v>1</v>
      </c>
      <c r="D61" s="13">
        <v>69</v>
      </c>
      <c r="E61" s="13">
        <v>6</v>
      </c>
      <c r="F61" s="13">
        <v>36</v>
      </c>
      <c r="G61" s="13">
        <v>19</v>
      </c>
      <c r="H61" s="13">
        <v>2</v>
      </c>
      <c r="I61" s="13">
        <v>52</v>
      </c>
      <c r="J61" s="13">
        <v>17</v>
      </c>
      <c r="K61" s="10">
        <f t="shared" si="1"/>
        <v>202</v>
      </c>
    </row>
    <row r="62" spans="1:11" x14ac:dyDescent="0.25">
      <c r="A62" s="4">
        <v>2003</v>
      </c>
      <c r="B62" s="4" t="s">
        <v>13</v>
      </c>
      <c r="C62" s="13">
        <v>1</v>
      </c>
      <c r="D62" s="13">
        <v>60</v>
      </c>
      <c r="E62" s="13">
        <v>3</v>
      </c>
      <c r="F62" s="13">
        <v>28</v>
      </c>
      <c r="G62" s="13">
        <v>19</v>
      </c>
      <c r="H62" s="13">
        <v>1</v>
      </c>
      <c r="I62" s="13">
        <v>30</v>
      </c>
      <c r="J62" s="13">
        <v>18</v>
      </c>
      <c r="K62" s="10">
        <f t="shared" si="1"/>
        <v>160</v>
      </c>
    </row>
    <row r="63" spans="1:11" x14ac:dyDescent="0.25">
      <c r="A63" s="4">
        <v>2003</v>
      </c>
      <c r="B63" s="4" t="s">
        <v>34</v>
      </c>
      <c r="D63" s="13">
        <v>10</v>
      </c>
      <c r="E63" s="13">
        <v>2</v>
      </c>
      <c r="F63" s="13">
        <v>8</v>
      </c>
      <c r="G63" s="13">
        <v>2</v>
      </c>
      <c r="H63" s="13">
        <v>1</v>
      </c>
      <c r="I63" s="13">
        <v>9</v>
      </c>
      <c r="J63" s="13">
        <v>8</v>
      </c>
      <c r="K63" s="10">
        <f t="shared" si="1"/>
        <v>40</v>
      </c>
    </row>
    <row r="64" spans="1:11" x14ac:dyDescent="0.25">
      <c r="A64" s="4">
        <v>2003</v>
      </c>
      <c r="B64" s="4" t="s">
        <v>11</v>
      </c>
      <c r="D64" s="13">
        <v>55</v>
      </c>
      <c r="E64" s="13">
        <v>2</v>
      </c>
      <c r="F64" s="13">
        <v>33</v>
      </c>
      <c r="G64" s="13">
        <v>15</v>
      </c>
      <c r="H64" s="13">
        <v>9</v>
      </c>
      <c r="I64" s="13">
        <v>33</v>
      </c>
      <c r="J64" s="13">
        <v>17</v>
      </c>
      <c r="K64" s="10">
        <f t="shared" si="1"/>
        <v>164</v>
      </c>
    </row>
    <row r="65" spans="1:11" x14ac:dyDescent="0.25">
      <c r="A65" s="4">
        <v>2003</v>
      </c>
      <c r="B65" s="4" t="s">
        <v>9</v>
      </c>
      <c r="D65" s="13">
        <v>73</v>
      </c>
      <c r="E65" s="13">
        <v>1</v>
      </c>
      <c r="F65" s="13">
        <v>21</v>
      </c>
      <c r="G65" s="13">
        <v>14</v>
      </c>
      <c r="H65" s="13">
        <v>4</v>
      </c>
      <c r="I65" s="13">
        <v>33</v>
      </c>
      <c r="J65" s="13">
        <v>13</v>
      </c>
      <c r="K65" s="10">
        <f t="shared" si="1"/>
        <v>159</v>
      </c>
    </row>
    <row r="66" spans="1:11" x14ac:dyDescent="0.25">
      <c r="A66" s="4">
        <v>2004</v>
      </c>
      <c r="B66" s="4" t="s">
        <v>38</v>
      </c>
      <c r="D66" s="13">
        <v>10</v>
      </c>
      <c r="F66" s="13">
        <v>8</v>
      </c>
      <c r="G66" s="13">
        <v>1</v>
      </c>
      <c r="I66" s="13">
        <v>4</v>
      </c>
      <c r="J66" s="13">
        <v>3</v>
      </c>
      <c r="K66" s="10">
        <f t="shared" si="1"/>
        <v>26</v>
      </c>
    </row>
    <row r="67" spans="1:11" x14ac:dyDescent="0.25">
      <c r="A67" s="4">
        <v>2004</v>
      </c>
      <c r="B67" s="4" t="s">
        <v>31</v>
      </c>
      <c r="D67" s="13">
        <v>15</v>
      </c>
      <c r="E67" s="13">
        <v>1</v>
      </c>
      <c r="F67" s="13">
        <v>11</v>
      </c>
      <c r="G67" s="13">
        <v>6</v>
      </c>
      <c r="H67" s="13">
        <v>1</v>
      </c>
      <c r="I67" s="13">
        <v>19</v>
      </c>
      <c r="J67" s="13">
        <v>7</v>
      </c>
      <c r="K67" s="10">
        <f t="shared" si="1"/>
        <v>60</v>
      </c>
    </row>
    <row r="68" spans="1:11" x14ac:dyDescent="0.25">
      <c r="A68" s="4">
        <v>2004</v>
      </c>
      <c r="B68" s="4" t="s">
        <v>28</v>
      </c>
      <c r="D68" s="13">
        <v>69</v>
      </c>
      <c r="E68" s="13">
        <v>5</v>
      </c>
      <c r="F68" s="13">
        <v>56</v>
      </c>
      <c r="G68" s="13">
        <v>15</v>
      </c>
      <c r="H68" s="13">
        <v>9</v>
      </c>
      <c r="I68" s="13">
        <v>41</v>
      </c>
      <c r="J68" s="13">
        <v>38</v>
      </c>
      <c r="K68" s="10">
        <f t="shared" si="1"/>
        <v>233</v>
      </c>
    </row>
    <row r="69" spans="1:11" x14ac:dyDescent="0.25">
      <c r="A69" s="4">
        <v>2004</v>
      </c>
      <c r="B69" s="4" t="s">
        <v>25</v>
      </c>
      <c r="C69" s="13">
        <v>1</v>
      </c>
      <c r="D69" s="13">
        <v>37</v>
      </c>
      <c r="E69" s="13">
        <v>5</v>
      </c>
      <c r="F69" s="13">
        <v>32</v>
      </c>
      <c r="G69" s="13">
        <v>20</v>
      </c>
      <c r="H69" s="13">
        <v>10</v>
      </c>
      <c r="I69" s="13">
        <v>41</v>
      </c>
      <c r="J69" s="13">
        <v>15</v>
      </c>
      <c r="K69" s="10">
        <f t="shared" si="1"/>
        <v>161</v>
      </c>
    </row>
    <row r="70" spans="1:11" x14ac:dyDescent="0.25">
      <c r="A70" s="4">
        <v>2004</v>
      </c>
      <c r="B70" s="4" t="s">
        <v>22</v>
      </c>
      <c r="C70" s="13">
        <v>2</v>
      </c>
      <c r="D70" s="13">
        <v>50</v>
      </c>
      <c r="E70" s="13">
        <v>5</v>
      </c>
      <c r="F70" s="13">
        <v>25</v>
      </c>
      <c r="G70" s="13">
        <v>16</v>
      </c>
      <c r="H70" s="13">
        <v>3</v>
      </c>
      <c r="I70" s="13">
        <v>23</v>
      </c>
      <c r="J70" s="13">
        <v>15</v>
      </c>
      <c r="K70" s="10">
        <f t="shared" si="1"/>
        <v>139</v>
      </c>
    </row>
    <row r="71" spans="1:11" x14ac:dyDescent="0.25">
      <c r="A71" s="4">
        <v>2004</v>
      </c>
      <c r="B71" s="4" t="s">
        <v>19</v>
      </c>
      <c r="C71" s="13">
        <v>2</v>
      </c>
      <c r="D71" s="13">
        <v>79</v>
      </c>
      <c r="E71" s="13">
        <v>10</v>
      </c>
      <c r="F71" s="13">
        <v>46</v>
      </c>
      <c r="G71" s="13">
        <v>27</v>
      </c>
      <c r="H71" s="13">
        <v>9</v>
      </c>
      <c r="I71" s="13">
        <v>44</v>
      </c>
      <c r="J71" s="13">
        <v>33</v>
      </c>
      <c r="K71" s="10">
        <f t="shared" si="1"/>
        <v>250</v>
      </c>
    </row>
    <row r="72" spans="1:11" x14ac:dyDescent="0.25">
      <c r="A72" s="4">
        <v>2004</v>
      </c>
      <c r="B72" s="4" t="s">
        <v>16</v>
      </c>
      <c r="C72" s="13">
        <v>1</v>
      </c>
      <c r="D72" s="13">
        <v>62</v>
      </c>
      <c r="E72" s="13">
        <v>7</v>
      </c>
      <c r="F72" s="13">
        <v>39</v>
      </c>
      <c r="G72" s="13">
        <v>18</v>
      </c>
      <c r="H72" s="13">
        <v>13</v>
      </c>
      <c r="I72" s="13">
        <v>46</v>
      </c>
      <c r="J72" s="13">
        <v>17</v>
      </c>
      <c r="K72" s="10">
        <f t="shared" si="1"/>
        <v>203</v>
      </c>
    </row>
    <row r="73" spans="1:11" x14ac:dyDescent="0.25">
      <c r="A73" s="4">
        <v>2004</v>
      </c>
      <c r="B73" s="4" t="s">
        <v>13</v>
      </c>
      <c r="C73" s="13">
        <v>1</v>
      </c>
      <c r="D73" s="13">
        <v>57</v>
      </c>
      <c r="F73" s="13">
        <v>30</v>
      </c>
      <c r="G73" s="13">
        <v>16</v>
      </c>
      <c r="H73" s="13">
        <v>6</v>
      </c>
      <c r="I73" s="13">
        <v>39</v>
      </c>
      <c r="J73" s="13">
        <v>16</v>
      </c>
      <c r="K73" s="10">
        <f t="shared" si="1"/>
        <v>165</v>
      </c>
    </row>
    <row r="74" spans="1:11" x14ac:dyDescent="0.25">
      <c r="A74" s="4">
        <v>2004</v>
      </c>
      <c r="B74" s="4" t="s">
        <v>34</v>
      </c>
      <c r="D74" s="13">
        <v>10</v>
      </c>
      <c r="F74" s="13">
        <v>6</v>
      </c>
      <c r="I74" s="13">
        <v>4</v>
      </c>
      <c r="J74" s="13">
        <v>6</v>
      </c>
      <c r="K74" s="10">
        <f t="shared" si="1"/>
        <v>26</v>
      </c>
    </row>
    <row r="75" spans="1:11" x14ac:dyDescent="0.25">
      <c r="A75" s="4">
        <v>2004</v>
      </c>
      <c r="B75" s="4" t="s">
        <v>11</v>
      </c>
      <c r="C75" s="13">
        <v>1</v>
      </c>
      <c r="D75" s="13">
        <v>57</v>
      </c>
      <c r="E75" s="13">
        <v>2</v>
      </c>
      <c r="F75" s="13">
        <v>23</v>
      </c>
      <c r="G75" s="13">
        <v>13</v>
      </c>
      <c r="H75" s="13">
        <v>3</v>
      </c>
      <c r="I75" s="13">
        <v>47</v>
      </c>
      <c r="J75" s="13">
        <v>19</v>
      </c>
      <c r="K75" s="10">
        <f t="shared" si="1"/>
        <v>165</v>
      </c>
    </row>
    <row r="76" spans="1:11" x14ac:dyDescent="0.25">
      <c r="A76" s="4">
        <v>2004</v>
      </c>
      <c r="B76" s="4" t="s">
        <v>9</v>
      </c>
      <c r="C76" s="13">
        <v>1</v>
      </c>
      <c r="D76" s="13">
        <v>64</v>
      </c>
      <c r="F76" s="13">
        <v>35</v>
      </c>
      <c r="G76" s="13">
        <v>7</v>
      </c>
      <c r="H76" s="13">
        <v>4</v>
      </c>
      <c r="I76" s="13">
        <v>35</v>
      </c>
      <c r="J76" s="13">
        <v>9</v>
      </c>
      <c r="K76" s="10">
        <f t="shared" si="1"/>
        <v>155</v>
      </c>
    </row>
    <row r="77" spans="1:11" x14ac:dyDescent="0.25">
      <c r="A77" s="4">
        <v>2005</v>
      </c>
      <c r="B77" s="4" t="s">
        <v>38</v>
      </c>
      <c r="D77" s="13">
        <v>6</v>
      </c>
      <c r="E77" s="13">
        <v>5</v>
      </c>
      <c r="F77" s="13">
        <v>12</v>
      </c>
      <c r="G77" s="13">
        <v>3</v>
      </c>
      <c r="H77" s="13">
        <v>1</v>
      </c>
      <c r="I77" s="13">
        <v>7</v>
      </c>
      <c r="J77" s="13">
        <v>2</v>
      </c>
      <c r="K77" s="10">
        <f t="shared" si="1"/>
        <v>36</v>
      </c>
    </row>
    <row r="78" spans="1:11" x14ac:dyDescent="0.25">
      <c r="A78" s="4">
        <v>2005</v>
      </c>
      <c r="B78" s="4" t="s">
        <v>31</v>
      </c>
      <c r="C78" s="13">
        <v>1</v>
      </c>
      <c r="D78" s="13">
        <v>15</v>
      </c>
      <c r="E78" s="13">
        <v>1</v>
      </c>
      <c r="F78" s="13">
        <v>16</v>
      </c>
      <c r="G78" s="13">
        <v>5</v>
      </c>
      <c r="H78" s="13">
        <v>2</v>
      </c>
      <c r="I78" s="13">
        <v>6</v>
      </c>
      <c r="J78" s="13">
        <v>2</v>
      </c>
      <c r="K78" s="10">
        <f t="shared" si="1"/>
        <v>48</v>
      </c>
    </row>
    <row r="79" spans="1:11" x14ac:dyDescent="0.25">
      <c r="A79" s="4">
        <v>2005</v>
      </c>
      <c r="B79" s="4" t="s">
        <v>28</v>
      </c>
      <c r="C79" s="13">
        <v>4</v>
      </c>
      <c r="D79" s="13">
        <v>51</v>
      </c>
      <c r="E79" s="13">
        <v>3</v>
      </c>
      <c r="F79" s="13">
        <v>40</v>
      </c>
      <c r="G79" s="13">
        <v>29</v>
      </c>
      <c r="H79" s="13">
        <v>2</v>
      </c>
      <c r="I79" s="13">
        <v>49</v>
      </c>
      <c r="J79" s="13">
        <v>25</v>
      </c>
      <c r="K79" s="10">
        <f t="shared" si="1"/>
        <v>203</v>
      </c>
    </row>
    <row r="80" spans="1:11" x14ac:dyDescent="0.25">
      <c r="A80" s="4">
        <v>2005</v>
      </c>
      <c r="B80" s="4" t="s">
        <v>25</v>
      </c>
      <c r="C80" s="13">
        <v>4</v>
      </c>
      <c r="D80" s="13">
        <v>48</v>
      </c>
      <c r="E80" s="13">
        <v>2</v>
      </c>
      <c r="F80" s="13">
        <v>33</v>
      </c>
      <c r="G80" s="13">
        <v>16</v>
      </c>
      <c r="H80" s="13">
        <v>6</v>
      </c>
      <c r="I80" s="13">
        <v>48</v>
      </c>
      <c r="J80" s="13">
        <v>22</v>
      </c>
      <c r="K80" s="10">
        <f t="shared" si="1"/>
        <v>179</v>
      </c>
    </row>
    <row r="81" spans="1:11" x14ac:dyDescent="0.25">
      <c r="A81" s="4">
        <v>2005</v>
      </c>
      <c r="B81" s="4" t="s">
        <v>22</v>
      </c>
      <c r="C81" s="13">
        <v>2</v>
      </c>
      <c r="D81" s="13">
        <v>51</v>
      </c>
      <c r="E81" s="13">
        <v>4</v>
      </c>
      <c r="F81" s="13">
        <v>48</v>
      </c>
      <c r="G81" s="13">
        <v>20</v>
      </c>
      <c r="H81" s="13">
        <v>3</v>
      </c>
      <c r="I81" s="13">
        <v>37</v>
      </c>
      <c r="J81" s="13">
        <v>20</v>
      </c>
      <c r="K81" s="10">
        <f t="shared" si="1"/>
        <v>185</v>
      </c>
    </row>
    <row r="82" spans="1:11" x14ac:dyDescent="0.25">
      <c r="A82" s="4">
        <v>2005</v>
      </c>
      <c r="B82" s="4" t="s">
        <v>19</v>
      </c>
      <c r="C82" s="13">
        <v>6</v>
      </c>
      <c r="D82" s="13">
        <v>82</v>
      </c>
      <c r="E82" s="13">
        <v>16</v>
      </c>
      <c r="F82" s="13">
        <v>55</v>
      </c>
      <c r="G82" s="13">
        <v>15</v>
      </c>
      <c r="H82" s="13">
        <v>9</v>
      </c>
      <c r="I82" s="13">
        <v>64</v>
      </c>
      <c r="J82" s="13">
        <v>27</v>
      </c>
      <c r="K82" s="10">
        <f t="shared" si="1"/>
        <v>274</v>
      </c>
    </row>
    <row r="83" spans="1:11" x14ac:dyDescent="0.25">
      <c r="A83" s="4">
        <v>2005</v>
      </c>
      <c r="B83" s="4" t="s">
        <v>16</v>
      </c>
      <c r="C83" s="13">
        <v>2</v>
      </c>
      <c r="D83" s="13">
        <v>66</v>
      </c>
      <c r="E83" s="13">
        <v>13</v>
      </c>
      <c r="F83" s="13">
        <v>39</v>
      </c>
      <c r="G83" s="13">
        <v>20</v>
      </c>
      <c r="H83" s="13">
        <v>7</v>
      </c>
      <c r="I83" s="13">
        <v>37</v>
      </c>
      <c r="J83" s="13">
        <v>13</v>
      </c>
      <c r="K83" s="10">
        <f t="shared" si="1"/>
        <v>197</v>
      </c>
    </row>
    <row r="84" spans="1:11" x14ac:dyDescent="0.25">
      <c r="A84" s="4">
        <v>2005</v>
      </c>
      <c r="B84" s="4" t="s">
        <v>13</v>
      </c>
      <c r="C84" s="13">
        <v>1</v>
      </c>
      <c r="D84" s="13">
        <v>52</v>
      </c>
      <c r="E84" s="13">
        <v>5</v>
      </c>
      <c r="F84" s="13">
        <v>32</v>
      </c>
      <c r="G84" s="13">
        <v>10</v>
      </c>
      <c r="H84" s="13">
        <v>9</v>
      </c>
      <c r="I84" s="13">
        <v>26</v>
      </c>
      <c r="J84" s="13">
        <v>17</v>
      </c>
      <c r="K84" s="10">
        <f t="shared" si="1"/>
        <v>152</v>
      </c>
    </row>
    <row r="85" spans="1:11" x14ac:dyDescent="0.25">
      <c r="A85" s="4">
        <v>2005</v>
      </c>
      <c r="B85" s="4" t="s">
        <v>34</v>
      </c>
      <c r="C85" s="13">
        <v>1</v>
      </c>
      <c r="D85" s="13">
        <v>8</v>
      </c>
      <c r="E85" s="13">
        <v>2</v>
      </c>
      <c r="F85" s="13">
        <v>3</v>
      </c>
      <c r="G85" s="13">
        <v>2</v>
      </c>
      <c r="H85" s="13">
        <v>1</v>
      </c>
      <c r="I85" s="13">
        <v>4</v>
      </c>
      <c r="J85" s="13">
        <v>5</v>
      </c>
      <c r="K85" s="10">
        <f t="shared" si="1"/>
        <v>26</v>
      </c>
    </row>
    <row r="86" spans="1:11" x14ac:dyDescent="0.25">
      <c r="A86" s="4">
        <v>2005</v>
      </c>
      <c r="B86" s="4" t="s">
        <v>11</v>
      </c>
      <c r="C86" s="13">
        <v>3</v>
      </c>
      <c r="D86" s="13">
        <v>66</v>
      </c>
      <c r="E86" s="13">
        <v>4</v>
      </c>
      <c r="F86" s="13">
        <v>29</v>
      </c>
      <c r="G86" s="13">
        <v>15</v>
      </c>
      <c r="H86" s="13">
        <v>3</v>
      </c>
      <c r="I86" s="13">
        <v>36</v>
      </c>
      <c r="J86" s="13">
        <v>17</v>
      </c>
      <c r="K86" s="10">
        <f t="shared" si="1"/>
        <v>173</v>
      </c>
    </row>
    <row r="87" spans="1:11" x14ac:dyDescent="0.25">
      <c r="A87" s="4">
        <v>2005</v>
      </c>
      <c r="B87" s="4" t="s">
        <v>9</v>
      </c>
      <c r="C87" s="13">
        <v>2</v>
      </c>
      <c r="D87" s="13">
        <v>63</v>
      </c>
      <c r="F87" s="13">
        <v>23</v>
      </c>
      <c r="G87" s="13">
        <v>13</v>
      </c>
      <c r="H87" s="13">
        <v>8</v>
      </c>
      <c r="I87" s="13">
        <v>32</v>
      </c>
      <c r="J87" s="13">
        <v>13</v>
      </c>
      <c r="K87" s="10">
        <f t="shared" ref="K87:K150" si="2">SUM(C87:J87)</f>
        <v>154</v>
      </c>
    </row>
    <row r="88" spans="1:11" x14ac:dyDescent="0.25">
      <c r="A88" s="4">
        <v>2006</v>
      </c>
      <c r="B88" s="4" t="s">
        <v>38</v>
      </c>
      <c r="D88" s="13">
        <v>7</v>
      </c>
      <c r="E88" s="13">
        <v>1</v>
      </c>
      <c r="F88" s="13">
        <v>7</v>
      </c>
      <c r="G88" s="13">
        <v>2</v>
      </c>
      <c r="H88" s="13">
        <v>1</v>
      </c>
      <c r="I88" s="13">
        <v>15</v>
      </c>
      <c r="J88" s="13">
        <v>2</v>
      </c>
      <c r="K88" s="10">
        <f t="shared" si="2"/>
        <v>35</v>
      </c>
    </row>
    <row r="89" spans="1:11" x14ac:dyDescent="0.25">
      <c r="A89" s="4">
        <v>2006</v>
      </c>
      <c r="B89" s="4" t="s">
        <v>31</v>
      </c>
      <c r="D89" s="13">
        <v>21</v>
      </c>
      <c r="F89" s="13">
        <v>13</v>
      </c>
      <c r="G89" s="13">
        <v>3</v>
      </c>
      <c r="H89" s="13">
        <v>5</v>
      </c>
      <c r="I89" s="13">
        <v>13</v>
      </c>
      <c r="J89" s="13">
        <v>7</v>
      </c>
      <c r="K89" s="10">
        <f t="shared" si="2"/>
        <v>62</v>
      </c>
    </row>
    <row r="90" spans="1:11" x14ac:dyDescent="0.25">
      <c r="A90" s="4">
        <v>2006</v>
      </c>
      <c r="B90" s="4" t="s">
        <v>28</v>
      </c>
      <c r="D90" s="13">
        <v>69</v>
      </c>
      <c r="E90" s="13">
        <v>6</v>
      </c>
      <c r="F90" s="13">
        <v>46</v>
      </c>
      <c r="G90" s="13">
        <v>14</v>
      </c>
      <c r="H90" s="13">
        <v>9</v>
      </c>
      <c r="I90" s="13">
        <v>37</v>
      </c>
      <c r="J90" s="13">
        <v>37</v>
      </c>
      <c r="K90" s="10">
        <f t="shared" si="2"/>
        <v>218</v>
      </c>
    </row>
    <row r="91" spans="1:11" x14ac:dyDescent="0.25">
      <c r="A91" s="4">
        <v>2006</v>
      </c>
      <c r="B91" s="4" t="s">
        <v>25</v>
      </c>
      <c r="C91" s="13">
        <v>4</v>
      </c>
      <c r="D91" s="13">
        <v>64</v>
      </c>
      <c r="E91" s="13">
        <v>8</v>
      </c>
      <c r="F91" s="13">
        <v>38</v>
      </c>
      <c r="G91" s="13">
        <v>12</v>
      </c>
      <c r="H91" s="13">
        <v>8</v>
      </c>
      <c r="I91" s="13">
        <v>31</v>
      </c>
      <c r="J91" s="13">
        <v>29</v>
      </c>
      <c r="K91" s="10">
        <f t="shared" si="2"/>
        <v>194</v>
      </c>
    </row>
    <row r="92" spans="1:11" x14ac:dyDescent="0.25">
      <c r="A92" s="4">
        <v>2006</v>
      </c>
      <c r="B92" s="4" t="s">
        <v>22</v>
      </c>
      <c r="C92" s="13">
        <v>2</v>
      </c>
      <c r="D92" s="13">
        <v>44</v>
      </c>
      <c r="E92" s="13">
        <v>4</v>
      </c>
      <c r="F92" s="13">
        <v>33</v>
      </c>
      <c r="G92" s="13">
        <v>11</v>
      </c>
      <c r="H92" s="13">
        <v>6</v>
      </c>
      <c r="I92" s="13">
        <v>28</v>
      </c>
      <c r="J92" s="13">
        <v>12</v>
      </c>
      <c r="K92" s="10">
        <f t="shared" si="2"/>
        <v>140</v>
      </c>
    </row>
    <row r="93" spans="1:11" x14ac:dyDescent="0.25">
      <c r="A93" s="4">
        <v>2006</v>
      </c>
      <c r="B93" s="4" t="s">
        <v>19</v>
      </c>
      <c r="C93" s="13">
        <v>1</v>
      </c>
      <c r="D93" s="13">
        <v>75</v>
      </c>
      <c r="E93" s="13">
        <v>11</v>
      </c>
      <c r="F93" s="13">
        <v>69</v>
      </c>
      <c r="G93" s="13">
        <v>18</v>
      </c>
      <c r="H93" s="13">
        <v>8</v>
      </c>
      <c r="I93" s="13">
        <v>61</v>
      </c>
      <c r="J93" s="13">
        <v>33</v>
      </c>
      <c r="K93" s="10">
        <f t="shared" si="2"/>
        <v>276</v>
      </c>
    </row>
    <row r="94" spans="1:11" x14ac:dyDescent="0.25">
      <c r="A94" s="4">
        <v>2006</v>
      </c>
      <c r="B94" s="4" t="s">
        <v>16</v>
      </c>
      <c r="C94" s="13">
        <v>1</v>
      </c>
      <c r="D94" s="13">
        <v>65</v>
      </c>
      <c r="E94" s="13">
        <v>7</v>
      </c>
      <c r="F94" s="13">
        <v>48</v>
      </c>
      <c r="G94" s="13">
        <v>22</v>
      </c>
      <c r="H94" s="13">
        <v>7</v>
      </c>
      <c r="I94" s="13">
        <v>48</v>
      </c>
      <c r="J94" s="13">
        <v>22</v>
      </c>
      <c r="K94" s="10">
        <f t="shared" si="2"/>
        <v>220</v>
      </c>
    </row>
    <row r="95" spans="1:11" x14ac:dyDescent="0.25">
      <c r="A95" s="4">
        <v>2006</v>
      </c>
      <c r="B95" s="4" t="s">
        <v>13</v>
      </c>
      <c r="D95" s="13">
        <v>35</v>
      </c>
      <c r="E95" s="13">
        <v>2</v>
      </c>
      <c r="F95" s="13">
        <v>28</v>
      </c>
      <c r="G95" s="13">
        <v>14</v>
      </c>
      <c r="H95" s="13">
        <v>4</v>
      </c>
      <c r="I95" s="13">
        <v>33</v>
      </c>
      <c r="J95" s="13">
        <v>23</v>
      </c>
      <c r="K95" s="10">
        <f t="shared" si="2"/>
        <v>139</v>
      </c>
    </row>
    <row r="96" spans="1:11" x14ac:dyDescent="0.25">
      <c r="A96" s="4">
        <v>2006</v>
      </c>
      <c r="B96" s="4" t="s">
        <v>34</v>
      </c>
      <c r="D96" s="13">
        <v>13</v>
      </c>
      <c r="E96" s="13">
        <v>1</v>
      </c>
      <c r="F96" s="13">
        <v>1</v>
      </c>
      <c r="G96" s="13">
        <v>1</v>
      </c>
      <c r="H96" s="13">
        <v>1</v>
      </c>
      <c r="I96" s="13">
        <v>3</v>
      </c>
      <c r="J96" s="13">
        <v>1</v>
      </c>
      <c r="K96" s="10">
        <f t="shared" si="2"/>
        <v>21</v>
      </c>
    </row>
    <row r="97" spans="1:11" x14ac:dyDescent="0.25">
      <c r="A97" s="4">
        <v>2006</v>
      </c>
      <c r="B97" s="4" t="s">
        <v>11</v>
      </c>
      <c r="C97" s="13">
        <v>3</v>
      </c>
      <c r="D97" s="13">
        <v>64</v>
      </c>
      <c r="E97" s="13">
        <v>3</v>
      </c>
      <c r="F97" s="13">
        <v>21</v>
      </c>
      <c r="G97" s="13">
        <v>14</v>
      </c>
      <c r="H97" s="13">
        <v>2</v>
      </c>
      <c r="I97" s="13">
        <v>35</v>
      </c>
      <c r="J97" s="13">
        <v>22</v>
      </c>
      <c r="K97" s="10">
        <f t="shared" si="2"/>
        <v>164</v>
      </c>
    </row>
    <row r="98" spans="1:11" x14ac:dyDescent="0.25">
      <c r="A98" s="4">
        <v>2006</v>
      </c>
      <c r="B98" s="4" t="s">
        <v>9</v>
      </c>
      <c r="C98" s="13">
        <v>2</v>
      </c>
      <c r="D98" s="13">
        <v>39</v>
      </c>
      <c r="E98" s="13">
        <v>2</v>
      </c>
      <c r="F98" s="13">
        <v>31</v>
      </c>
      <c r="G98" s="13">
        <v>6</v>
      </c>
      <c r="H98" s="13">
        <v>4</v>
      </c>
      <c r="I98" s="13">
        <v>33</v>
      </c>
      <c r="J98" s="13">
        <v>12</v>
      </c>
      <c r="K98" s="10">
        <f t="shared" si="2"/>
        <v>129</v>
      </c>
    </row>
    <row r="99" spans="1:11" x14ac:dyDescent="0.25">
      <c r="A99" s="4">
        <v>2007</v>
      </c>
      <c r="B99" s="4" t="s">
        <v>38</v>
      </c>
      <c r="D99" s="13">
        <v>7</v>
      </c>
      <c r="E99" s="13">
        <v>2</v>
      </c>
      <c r="F99" s="13">
        <v>6</v>
      </c>
      <c r="G99" s="13">
        <v>2</v>
      </c>
      <c r="I99" s="13">
        <v>4</v>
      </c>
      <c r="J99" s="13">
        <v>4</v>
      </c>
      <c r="K99" s="10">
        <f t="shared" si="2"/>
        <v>25</v>
      </c>
    </row>
    <row r="100" spans="1:11" x14ac:dyDescent="0.25">
      <c r="A100" s="4">
        <v>2007</v>
      </c>
      <c r="B100" s="4" t="s">
        <v>31</v>
      </c>
      <c r="D100" s="13">
        <v>11</v>
      </c>
      <c r="E100" s="13">
        <v>4</v>
      </c>
      <c r="F100" s="13">
        <v>15</v>
      </c>
      <c r="G100" s="13">
        <v>5</v>
      </c>
      <c r="I100" s="13">
        <v>13</v>
      </c>
      <c r="J100" s="13">
        <v>10</v>
      </c>
      <c r="K100" s="10">
        <f t="shared" si="2"/>
        <v>58</v>
      </c>
    </row>
    <row r="101" spans="1:11" x14ac:dyDescent="0.25">
      <c r="A101" s="4">
        <v>2007</v>
      </c>
      <c r="B101" s="4" t="s">
        <v>28</v>
      </c>
      <c r="C101" s="13">
        <v>1</v>
      </c>
      <c r="D101" s="13">
        <v>55</v>
      </c>
      <c r="E101" s="13">
        <v>3</v>
      </c>
      <c r="F101" s="13">
        <v>45</v>
      </c>
      <c r="G101" s="13">
        <v>21</v>
      </c>
      <c r="H101" s="13">
        <v>7</v>
      </c>
      <c r="I101" s="13">
        <v>43</v>
      </c>
      <c r="J101" s="13">
        <v>26</v>
      </c>
      <c r="K101" s="10">
        <f t="shared" si="2"/>
        <v>201</v>
      </c>
    </row>
    <row r="102" spans="1:11" x14ac:dyDescent="0.25">
      <c r="A102" s="4">
        <v>2007</v>
      </c>
      <c r="B102" s="4" t="s">
        <v>25</v>
      </c>
      <c r="C102" s="13">
        <v>3</v>
      </c>
      <c r="D102" s="13">
        <v>31</v>
      </c>
      <c r="E102" s="13">
        <v>9</v>
      </c>
      <c r="F102" s="13">
        <v>35</v>
      </c>
      <c r="G102" s="13">
        <v>13</v>
      </c>
      <c r="H102" s="13">
        <v>5</v>
      </c>
      <c r="I102" s="13">
        <v>31</v>
      </c>
      <c r="J102" s="13">
        <v>22</v>
      </c>
      <c r="K102" s="10">
        <f t="shared" si="2"/>
        <v>149</v>
      </c>
    </row>
    <row r="103" spans="1:11" x14ac:dyDescent="0.25">
      <c r="A103" s="4">
        <v>2007</v>
      </c>
      <c r="B103" s="4" t="s">
        <v>22</v>
      </c>
      <c r="C103" s="13">
        <v>1</v>
      </c>
      <c r="D103" s="13">
        <v>39</v>
      </c>
      <c r="E103" s="13">
        <v>10</v>
      </c>
      <c r="F103" s="13">
        <v>38</v>
      </c>
      <c r="G103" s="13">
        <v>14</v>
      </c>
      <c r="H103" s="13">
        <v>4</v>
      </c>
      <c r="I103" s="13">
        <v>40</v>
      </c>
      <c r="J103" s="13">
        <v>33</v>
      </c>
      <c r="K103" s="10">
        <f t="shared" si="2"/>
        <v>179</v>
      </c>
    </row>
    <row r="104" spans="1:11" x14ac:dyDescent="0.25">
      <c r="A104" s="4">
        <v>2007</v>
      </c>
      <c r="B104" s="4" t="s">
        <v>19</v>
      </c>
      <c r="C104" s="13">
        <v>3</v>
      </c>
      <c r="D104" s="13">
        <v>69</v>
      </c>
      <c r="E104" s="13">
        <v>13</v>
      </c>
      <c r="F104" s="13">
        <v>64</v>
      </c>
      <c r="G104" s="13">
        <v>14</v>
      </c>
      <c r="H104" s="13">
        <v>9</v>
      </c>
      <c r="I104" s="13">
        <v>54</v>
      </c>
      <c r="J104" s="13">
        <v>49</v>
      </c>
      <c r="K104" s="10">
        <f t="shared" si="2"/>
        <v>275</v>
      </c>
    </row>
    <row r="105" spans="1:11" x14ac:dyDescent="0.25">
      <c r="A105" s="4">
        <v>2007</v>
      </c>
      <c r="B105" s="4" t="s">
        <v>16</v>
      </c>
      <c r="C105" s="13">
        <v>2</v>
      </c>
      <c r="D105" s="13">
        <v>67</v>
      </c>
      <c r="E105" s="13">
        <v>11</v>
      </c>
      <c r="F105" s="13">
        <v>41</v>
      </c>
      <c r="G105" s="13">
        <v>12</v>
      </c>
      <c r="H105" s="13">
        <v>6</v>
      </c>
      <c r="I105" s="13">
        <v>40</v>
      </c>
      <c r="J105" s="13">
        <v>37</v>
      </c>
      <c r="K105" s="10">
        <f t="shared" si="2"/>
        <v>216</v>
      </c>
    </row>
    <row r="106" spans="1:11" x14ac:dyDescent="0.25">
      <c r="A106" s="4">
        <v>2007</v>
      </c>
      <c r="B106" s="4" t="s">
        <v>13</v>
      </c>
      <c r="D106" s="13">
        <v>49</v>
      </c>
      <c r="E106" s="13">
        <v>3</v>
      </c>
      <c r="F106" s="13">
        <v>46</v>
      </c>
      <c r="G106" s="13">
        <v>10</v>
      </c>
      <c r="H106" s="13">
        <v>7</v>
      </c>
      <c r="I106" s="13">
        <v>39</v>
      </c>
      <c r="J106" s="13">
        <v>22</v>
      </c>
      <c r="K106" s="10">
        <f t="shared" si="2"/>
        <v>176</v>
      </c>
    </row>
    <row r="107" spans="1:11" x14ac:dyDescent="0.25">
      <c r="A107" s="4">
        <v>2007</v>
      </c>
      <c r="B107" s="4" t="s">
        <v>34</v>
      </c>
      <c r="D107" s="13">
        <v>5</v>
      </c>
      <c r="F107" s="13">
        <v>5</v>
      </c>
      <c r="H107" s="13">
        <v>3</v>
      </c>
      <c r="I107" s="13">
        <v>3</v>
      </c>
      <c r="J107" s="13">
        <v>2</v>
      </c>
      <c r="K107" s="10">
        <f t="shared" si="2"/>
        <v>18</v>
      </c>
    </row>
    <row r="108" spans="1:11" x14ac:dyDescent="0.25">
      <c r="A108" s="4">
        <v>2007</v>
      </c>
      <c r="B108" s="4" t="s">
        <v>11</v>
      </c>
      <c r="C108" s="13">
        <v>4</v>
      </c>
      <c r="D108" s="13">
        <v>52</v>
      </c>
      <c r="E108" s="13">
        <v>3</v>
      </c>
      <c r="F108" s="13">
        <v>38</v>
      </c>
      <c r="G108" s="13">
        <v>10</v>
      </c>
      <c r="H108" s="13">
        <v>2</v>
      </c>
      <c r="I108" s="13">
        <v>37</v>
      </c>
      <c r="J108" s="13">
        <v>15</v>
      </c>
      <c r="K108" s="10">
        <f t="shared" si="2"/>
        <v>161</v>
      </c>
    </row>
    <row r="109" spans="1:11" x14ac:dyDescent="0.25">
      <c r="A109" s="4">
        <v>2007</v>
      </c>
      <c r="B109" s="4" t="s">
        <v>9</v>
      </c>
      <c r="D109" s="13">
        <v>50</v>
      </c>
      <c r="F109" s="13">
        <v>27</v>
      </c>
      <c r="G109" s="13">
        <v>23</v>
      </c>
      <c r="H109" s="13">
        <v>2</v>
      </c>
      <c r="I109" s="13">
        <v>28</v>
      </c>
      <c r="J109" s="13">
        <v>15</v>
      </c>
      <c r="K109" s="10">
        <f t="shared" si="2"/>
        <v>145</v>
      </c>
    </row>
    <row r="110" spans="1:11" x14ac:dyDescent="0.25">
      <c r="A110" s="4">
        <v>2008</v>
      </c>
      <c r="B110" s="4" t="s">
        <v>38</v>
      </c>
      <c r="D110" s="13">
        <v>4</v>
      </c>
      <c r="E110" s="13">
        <v>3</v>
      </c>
      <c r="F110" s="13">
        <v>6</v>
      </c>
      <c r="G110" s="13">
        <v>2</v>
      </c>
      <c r="H110" s="13">
        <v>1</v>
      </c>
      <c r="I110" s="13">
        <v>6</v>
      </c>
      <c r="J110" s="13">
        <v>5</v>
      </c>
      <c r="K110" s="10">
        <f t="shared" si="2"/>
        <v>27</v>
      </c>
    </row>
    <row r="111" spans="1:11" x14ac:dyDescent="0.25">
      <c r="A111" s="4">
        <v>2008</v>
      </c>
      <c r="B111" s="4" t="s">
        <v>31</v>
      </c>
      <c r="C111" s="13">
        <v>1</v>
      </c>
      <c r="D111" s="13">
        <v>10</v>
      </c>
      <c r="E111" s="13">
        <v>3</v>
      </c>
      <c r="F111" s="13">
        <v>8</v>
      </c>
      <c r="G111" s="13">
        <v>3</v>
      </c>
      <c r="H111" s="13">
        <v>1</v>
      </c>
      <c r="I111" s="13">
        <v>6</v>
      </c>
      <c r="J111" s="13">
        <v>8</v>
      </c>
      <c r="K111" s="10">
        <f t="shared" si="2"/>
        <v>40</v>
      </c>
    </row>
    <row r="112" spans="1:11" x14ac:dyDescent="0.25">
      <c r="A112" s="4">
        <v>2008</v>
      </c>
      <c r="B112" s="4" t="s">
        <v>28</v>
      </c>
      <c r="C112" s="13">
        <v>2</v>
      </c>
      <c r="D112" s="13">
        <v>44</v>
      </c>
      <c r="E112" s="13">
        <v>10</v>
      </c>
      <c r="F112" s="13">
        <v>46</v>
      </c>
      <c r="G112" s="13">
        <v>16</v>
      </c>
      <c r="H112" s="13">
        <v>3</v>
      </c>
      <c r="I112" s="13">
        <v>36</v>
      </c>
      <c r="J112" s="13">
        <v>31</v>
      </c>
      <c r="K112" s="10">
        <f t="shared" si="2"/>
        <v>188</v>
      </c>
    </row>
    <row r="113" spans="1:11" x14ac:dyDescent="0.25">
      <c r="A113" s="4">
        <v>2008</v>
      </c>
      <c r="B113" s="4" t="s">
        <v>25</v>
      </c>
      <c r="D113" s="13">
        <v>38</v>
      </c>
      <c r="E113" s="13">
        <v>9</v>
      </c>
      <c r="F113" s="13">
        <v>27</v>
      </c>
      <c r="G113" s="13">
        <v>10</v>
      </c>
      <c r="H113" s="13">
        <v>5</v>
      </c>
      <c r="I113" s="13">
        <v>33</v>
      </c>
      <c r="J113" s="13">
        <v>22</v>
      </c>
      <c r="K113" s="10">
        <f t="shared" si="2"/>
        <v>144</v>
      </c>
    </row>
    <row r="114" spans="1:11" x14ac:dyDescent="0.25">
      <c r="A114" s="4">
        <v>2008</v>
      </c>
      <c r="B114" s="4" t="s">
        <v>22</v>
      </c>
      <c r="C114" s="13">
        <v>1</v>
      </c>
      <c r="D114" s="13">
        <v>26</v>
      </c>
      <c r="E114" s="13">
        <v>6</v>
      </c>
      <c r="F114" s="13">
        <v>36</v>
      </c>
      <c r="G114" s="13">
        <v>10</v>
      </c>
      <c r="H114" s="13">
        <v>7</v>
      </c>
      <c r="I114" s="13">
        <v>32</v>
      </c>
      <c r="J114" s="13">
        <v>26</v>
      </c>
      <c r="K114" s="10">
        <f t="shared" si="2"/>
        <v>144</v>
      </c>
    </row>
    <row r="115" spans="1:11" x14ac:dyDescent="0.25">
      <c r="A115" s="4">
        <v>2008</v>
      </c>
      <c r="B115" s="4" t="s">
        <v>19</v>
      </c>
      <c r="C115" s="13">
        <v>2</v>
      </c>
      <c r="D115" s="13">
        <v>58</v>
      </c>
      <c r="E115" s="13">
        <v>15</v>
      </c>
      <c r="F115" s="13">
        <v>64</v>
      </c>
      <c r="G115" s="13">
        <v>19</v>
      </c>
      <c r="H115" s="13">
        <v>8</v>
      </c>
      <c r="I115" s="13">
        <v>46</v>
      </c>
      <c r="J115" s="13">
        <v>34</v>
      </c>
      <c r="K115" s="10">
        <f t="shared" si="2"/>
        <v>246</v>
      </c>
    </row>
    <row r="116" spans="1:11" x14ac:dyDescent="0.25">
      <c r="A116" s="4">
        <v>2008</v>
      </c>
      <c r="B116" s="4" t="s">
        <v>16</v>
      </c>
      <c r="C116" s="13">
        <v>1</v>
      </c>
      <c r="D116" s="13">
        <v>56</v>
      </c>
      <c r="E116" s="13">
        <v>14</v>
      </c>
      <c r="F116" s="13">
        <v>47</v>
      </c>
      <c r="G116" s="13">
        <v>9</v>
      </c>
      <c r="H116" s="13">
        <v>5</v>
      </c>
      <c r="I116" s="13">
        <v>43</v>
      </c>
      <c r="J116" s="13">
        <v>26</v>
      </c>
      <c r="K116" s="10">
        <f t="shared" si="2"/>
        <v>201</v>
      </c>
    </row>
    <row r="117" spans="1:11" x14ac:dyDescent="0.25">
      <c r="A117" s="4">
        <v>2008</v>
      </c>
      <c r="B117" s="4" t="s">
        <v>13</v>
      </c>
      <c r="C117" s="13">
        <v>1</v>
      </c>
      <c r="D117" s="13">
        <v>44</v>
      </c>
      <c r="E117" s="13">
        <v>6</v>
      </c>
      <c r="F117" s="13">
        <v>30</v>
      </c>
      <c r="G117" s="13">
        <v>13</v>
      </c>
      <c r="H117" s="13">
        <v>3</v>
      </c>
      <c r="I117" s="13">
        <v>33</v>
      </c>
      <c r="J117" s="13">
        <v>21</v>
      </c>
      <c r="K117" s="10">
        <f t="shared" si="2"/>
        <v>151</v>
      </c>
    </row>
    <row r="118" spans="1:11" x14ac:dyDescent="0.25">
      <c r="A118" s="4">
        <v>2008</v>
      </c>
      <c r="B118" s="4" t="s">
        <v>34</v>
      </c>
      <c r="D118" s="13">
        <v>3</v>
      </c>
      <c r="F118" s="13">
        <v>6</v>
      </c>
      <c r="G118" s="13">
        <v>2</v>
      </c>
      <c r="H118" s="13">
        <v>2</v>
      </c>
      <c r="I118" s="13">
        <v>3</v>
      </c>
      <c r="J118" s="13">
        <v>4</v>
      </c>
      <c r="K118" s="10">
        <f t="shared" si="2"/>
        <v>20</v>
      </c>
    </row>
    <row r="119" spans="1:11" x14ac:dyDescent="0.25">
      <c r="A119" s="4">
        <v>2008</v>
      </c>
      <c r="B119" s="4" t="s">
        <v>11</v>
      </c>
      <c r="C119" s="13">
        <v>1</v>
      </c>
      <c r="D119" s="13">
        <v>47</v>
      </c>
      <c r="E119" s="13">
        <v>4</v>
      </c>
      <c r="F119" s="13">
        <v>30</v>
      </c>
      <c r="G119" s="13">
        <v>7</v>
      </c>
      <c r="H119" s="13">
        <v>1</v>
      </c>
      <c r="I119" s="13">
        <v>21</v>
      </c>
      <c r="J119" s="13">
        <v>18</v>
      </c>
      <c r="K119" s="10">
        <f t="shared" si="2"/>
        <v>129</v>
      </c>
    </row>
    <row r="120" spans="1:11" x14ac:dyDescent="0.25">
      <c r="A120" s="4">
        <v>2008</v>
      </c>
      <c r="B120" s="4" t="s">
        <v>9</v>
      </c>
      <c r="C120" s="13">
        <v>5</v>
      </c>
      <c r="D120" s="13">
        <v>44</v>
      </c>
      <c r="E120" s="13">
        <v>5</v>
      </c>
      <c r="F120" s="13">
        <v>28</v>
      </c>
      <c r="G120" s="13">
        <v>8</v>
      </c>
      <c r="H120" s="13">
        <v>3</v>
      </c>
      <c r="I120" s="13">
        <v>44</v>
      </c>
      <c r="J120" s="13">
        <v>10</v>
      </c>
      <c r="K120" s="10">
        <f t="shared" si="2"/>
        <v>147</v>
      </c>
    </row>
    <row r="121" spans="1:11" x14ac:dyDescent="0.25">
      <c r="A121" s="4">
        <v>2009</v>
      </c>
      <c r="B121" s="4" t="s">
        <v>38</v>
      </c>
      <c r="D121" s="13">
        <v>9</v>
      </c>
      <c r="F121" s="13">
        <v>10</v>
      </c>
      <c r="G121" s="13">
        <v>2</v>
      </c>
      <c r="H121" s="13">
        <v>2</v>
      </c>
      <c r="I121" s="13">
        <v>6</v>
      </c>
      <c r="J121" s="13">
        <v>2</v>
      </c>
      <c r="K121" s="10">
        <f t="shared" si="2"/>
        <v>31</v>
      </c>
    </row>
    <row r="122" spans="1:11" x14ac:dyDescent="0.25">
      <c r="A122" s="4">
        <v>2009</v>
      </c>
      <c r="B122" s="4" t="s">
        <v>31</v>
      </c>
      <c r="D122" s="13">
        <v>15</v>
      </c>
      <c r="F122" s="13">
        <v>8</v>
      </c>
      <c r="G122" s="13">
        <v>5</v>
      </c>
      <c r="H122" s="13">
        <v>2</v>
      </c>
      <c r="I122" s="13">
        <v>8</v>
      </c>
      <c r="J122" s="13">
        <v>7</v>
      </c>
      <c r="K122" s="10">
        <f t="shared" si="2"/>
        <v>45</v>
      </c>
    </row>
    <row r="123" spans="1:11" x14ac:dyDescent="0.25">
      <c r="A123" s="4">
        <v>2009</v>
      </c>
      <c r="B123" s="4" t="s">
        <v>28</v>
      </c>
      <c r="C123" s="13">
        <v>2</v>
      </c>
      <c r="D123" s="13">
        <v>53</v>
      </c>
      <c r="E123" s="13">
        <v>3</v>
      </c>
      <c r="F123" s="13">
        <v>36</v>
      </c>
      <c r="G123" s="13">
        <v>20</v>
      </c>
      <c r="H123" s="13">
        <v>10</v>
      </c>
      <c r="I123" s="13">
        <v>40</v>
      </c>
      <c r="J123" s="13">
        <v>15</v>
      </c>
      <c r="K123" s="10">
        <f t="shared" si="2"/>
        <v>179</v>
      </c>
    </row>
    <row r="124" spans="1:11" x14ac:dyDescent="0.25">
      <c r="A124" s="4">
        <v>2009</v>
      </c>
      <c r="B124" s="4" t="s">
        <v>25</v>
      </c>
      <c r="D124" s="13">
        <v>36</v>
      </c>
      <c r="E124" s="13">
        <v>6</v>
      </c>
      <c r="F124" s="13">
        <v>36</v>
      </c>
      <c r="G124" s="13">
        <v>19</v>
      </c>
      <c r="H124" s="13">
        <v>4</v>
      </c>
      <c r="I124" s="13">
        <v>23</v>
      </c>
      <c r="J124" s="13">
        <v>22</v>
      </c>
      <c r="K124" s="10">
        <f t="shared" si="2"/>
        <v>146</v>
      </c>
    </row>
    <row r="125" spans="1:11" x14ac:dyDescent="0.25">
      <c r="A125" s="4">
        <v>2009</v>
      </c>
      <c r="B125" s="4" t="s">
        <v>22</v>
      </c>
      <c r="C125" s="13">
        <v>2</v>
      </c>
      <c r="D125" s="13">
        <v>50</v>
      </c>
      <c r="E125" s="13">
        <v>6</v>
      </c>
      <c r="F125" s="13">
        <v>37</v>
      </c>
      <c r="G125" s="13">
        <v>10</v>
      </c>
      <c r="H125" s="13">
        <v>3</v>
      </c>
      <c r="I125" s="13">
        <v>22</v>
      </c>
      <c r="J125" s="13">
        <v>21</v>
      </c>
      <c r="K125" s="10">
        <f t="shared" si="2"/>
        <v>151</v>
      </c>
    </row>
    <row r="126" spans="1:11" x14ac:dyDescent="0.25">
      <c r="A126" s="4">
        <v>2009</v>
      </c>
      <c r="B126" s="4" t="s">
        <v>19</v>
      </c>
      <c r="C126" s="13">
        <v>3</v>
      </c>
      <c r="D126" s="13">
        <v>72</v>
      </c>
      <c r="E126" s="13">
        <v>4</v>
      </c>
      <c r="F126" s="13">
        <v>57</v>
      </c>
      <c r="G126" s="13">
        <v>17</v>
      </c>
      <c r="H126" s="13">
        <v>6</v>
      </c>
      <c r="I126" s="13">
        <v>43</v>
      </c>
      <c r="J126" s="13">
        <v>39</v>
      </c>
      <c r="K126" s="10">
        <f t="shared" si="2"/>
        <v>241</v>
      </c>
    </row>
    <row r="127" spans="1:11" x14ac:dyDescent="0.25">
      <c r="A127" s="4">
        <v>2009</v>
      </c>
      <c r="B127" s="4" t="s">
        <v>16</v>
      </c>
      <c r="C127" s="13">
        <v>3</v>
      </c>
      <c r="D127" s="13">
        <v>53</v>
      </c>
      <c r="E127" s="13">
        <v>6</v>
      </c>
      <c r="F127" s="13">
        <v>48</v>
      </c>
      <c r="G127" s="13">
        <v>20</v>
      </c>
      <c r="H127" s="13">
        <v>12</v>
      </c>
      <c r="I127" s="13">
        <v>41</v>
      </c>
      <c r="J127" s="13">
        <v>25</v>
      </c>
      <c r="K127" s="10">
        <f t="shared" si="2"/>
        <v>208</v>
      </c>
    </row>
    <row r="128" spans="1:11" x14ac:dyDescent="0.25">
      <c r="A128" s="4">
        <v>2009</v>
      </c>
      <c r="B128" s="4" t="s">
        <v>13</v>
      </c>
      <c r="C128" s="13">
        <v>2</v>
      </c>
      <c r="D128" s="13">
        <v>61</v>
      </c>
      <c r="E128" s="13">
        <v>2</v>
      </c>
      <c r="F128" s="13">
        <v>35</v>
      </c>
      <c r="G128" s="13">
        <v>12</v>
      </c>
      <c r="H128" s="13">
        <v>11</v>
      </c>
      <c r="I128" s="13">
        <v>34</v>
      </c>
      <c r="J128" s="13">
        <v>24</v>
      </c>
      <c r="K128" s="10">
        <f t="shared" si="2"/>
        <v>181</v>
      </c>
    </row>
    <row r="129" spans="1:11" x14ac:dyDescent="0.25">
      <c r="A129" s="4">
        <v>2009</v>
      </c>
      <c r="B129" s="4" t="s">
        <v>34</v>
      </c>
      <c r="D129" s="13">
        <v>9</v>
      </c>
      <c r="F129" s="13">
        <v>9</v>
      </c>
      <c r="I129" s="13">
        <v>5</v>
      </c>
      <c r="J129" s="13">
        <v>7</v>
      </c>
      <c r="K129" s="10">
        <f t="shared" si="2"/>
        <v>30</v>
      </c>
    </row>
    <row r="130" spans="1:11" x14ac:dyDescent="0.25">
      <c r="A130" s="4">
        <v>2009</v>
      </c>
      <c r="B130" s="4" t="s">
        <v>11</v>
      </c>
      <c r="D130" s="13">
        <v>48</v>
      </c>
      <c r="E130" s="13">
        <v>4</v>
      </c>
      <c r="F130" s="13">
        <v>31</v>
      </c>
      <c r="G130" s="13">
        <v>4</v>
      </c>
      <c r="H130" s="13">
        <v>8</v>
      </c>
      <c r="I130" s="13">
        <v>34</v>
      </c>
      <c r="J130" s="13">
        <v>21</v>
      </c>
      <c r="K130" s="10">
        <f t="shared" si="2"/>
        <v>150</v>
      </c>
    </row>
    <row r="131" spans="1:11" x14ac:dyDescent="0.25">
      <c r="A131" s="4">
        <v>2009</v>
      </c>
      <c r="B131" s="4" t="s">
        <v>9</v>
      </c>
      <c r="D131" s="13">
        <v>48</v>
      </c>
      <c r="F131" s="13">
        <v>24</v>
      </c>
      <c r="G131" s="13">
        <v>10</v>
      </c>
      <c r="H131" s="13">
        <v>5</v>
      </c>
      <c r="I131" s="13">
        <v>34</v>
      </c>
      <c r="J131" s="13">
        <v>8</v>
      </c>
      <c r="K131" s="10">
        <f t="shared" si="2"/>
        <v>129</v>
      </c>
    </row>
    <row r="132" spans="1:11" x14ac:dyDescent="0.25">
      <c r="A132" s="4">
        <v>2010</v>
      </c>
      <c r="B132" s="4" t="s">
        <v>38</v>
      </c>
      <c r="C132" s="13">
        <v>1</v>
      </c>
      <c r="D132" s="13">
        <v>4</v>
      </c>
      <c r="E132" s="13">
        <v>1</v>
      </c>
      <c r="F132" s="13">
        <v>4</v>
      </c>
      <c r="I132" s="13">
        <v>5</v>
      </c>
      <c r="J132" s="13">
        <v>7</v>
      </c>
      <c r="K132" s="10">
        <f t="shared" si="2"/>
        <v>22</v>
      </c>
    </row>
    <row r="133" spans="1:11" x14ac:dyDescent="0.25">
      <c r="A133" s="4">
        <v>2010</v>
      </c>
      <c r="B133" s="4" t="s">
        <v>31</v>
      </c>
      <c r="D133" s="13">
        <v>7</v>
      </c>
      <c r="E133" s="13">
        <v>3</v>
      </c>
      <c r="F133" s="13">
        <v>6</v>
      </c>
      <c r="G133" s="13">
        <v>2</v>
      </c>
      <c r="H133" s="13">
        <v>2</v>
      </c>
      <c r="I133" s="13">
        <v>4</v>
      </c>
      <c r="J133" s="13">
        <v>4</v>
      </c>
      <c r="K133" s="10">
        <f t="shared" si="2"/>
        <v>28</v>
      </c>
    </row>
    <row r="134" spans="1:11" x14ac:dyDescent="0.25">
      <c r="A134" s="4">
        <v>2010</v>
      </c>
      <c r="B134" s="4" t="s">
        <v>28</v>
      </c>
      <c r="C134" s="13">
        <v>1</v>
      </c>
      <c r="D134" s="13">
        <v>53</v>
      </c>
      <c r="E134" s="13">
        <v>3</v>
      </c>
      <c r="F134" s="13">
        <v>33</v>
      </c>
      <c r="G134" s="13">
        <v>24</v>
      </c>
      <c r="H134" s="13">
        <v>3</v>
      </c>
      <c r="I134" s="13">
        <v>37</v>
      </c>
      <c r="J134" s="13">
        <v>19</v>
      </c>
      <c r="K134" s="10">
        <f t="shared" si="2"/>
        <v>173</v>
      </c>
    </row>
    <row r="135" spans="1:11" x14ac:dyDescent="0.25">
      <c r="A135" s="4">
        <v>2010</v>
      </c>
      <c r="B135" s="4" t="s">
        <v>25</v>
      </c>
      <c r="C135" s="13">
        <v>3</v>
      </c>
      <c r="D135" s="13">
        <v>39</v>
      </c>
      <c r="E135" s="13">
        <v>9</v>
      </c>
      <c r="F135" s="13">
        <v>24</v>
      </c>
      <c r="G135" s="13">
        <v>6</v>
      </c>
      <c r="H135" s="13">
        <v>3</v>
      </c>
      <c r="I135" s="13">
        <v>32</v>
      </c>
      <c r="J135" s="13">
        <v>25</v>
      </c>
      <c r="K135" s="10">
        <f t="shared" si="2"/>
        <v>141</v>
      </c>
    </row>
    <row r="136" spans="1:11" x14ac:dyDescent="0.25">
      <c r="A136" s="4">
        <v>2010</v>
      </c>
      <c r="B136" s="4" t="s">
        <v>22</v>
      </c>
      <c r="C136" s="13">
        <v>1</v>
      </c>
      <c r="D136" s="13">
        <v>34</v>
      </c>
      <c r="E136" s="13">
        <v>9</v>
      </c>
      <c r="F136" s="13">
        <v>23</v>
      </c>
      <c r="G136" s="13">
        <v>5</v>
      </c>
      <c r="H136" s="13">
        <v>2</v>
      </c>
      <c r="I136" s="13">
        <v>34</v>
      </c>
      <c r="J136" s="13">
        <v>23</v>
      </c>
      <c r="K136" s="10">
        <f t="shared" si="2"/>
        <v>131</v>
      </c>
    </row>
    <row r="137" spans="1:11" x14ac:dyDescent="0.25">
      <c r="A137" s="4">
        <v>2010</v>
      </c>
      <c r="B137" s="4" t="s">
        <v>19</v>
      </c>
      <c r="C137" s="13">
        <v>5</v>
      </c>
      <c r="D137" s="13">
        <v>58</v>
      </c>
      <c r="E137" s="13">
        <v>8</v>
      </c>
      <c r="F137" s="13">
        <v>38</v>
      </c>
      <c r="G137" s="13">
        <v>16</v>
      </c>
      <c r="H137" s="13">
        <v>5</v>
      </c>
      <c r="I137" s="13">
        <v>34</v>
      </c>
      <c r="J137" s="13">
        <v>32</v>
      </c>
      <c r="K137" s="10">
        <f t="shared" si="2"/>
        <v>196</v>
      </c>
    </row>
    <row r="138" spans="1:11" x14ac:dyDescent="0.25">
      <c r="A138" s="4">
        <v>2010</v>
      </c>
      <c r="B138" s="4" t="s">
        <v>16</v>
      </c>
      <c r="C138" s="13">
        <v>4</v>
      </c>
      <c r="D138" s="13">
        <v>45</v>
      </c>
      <c r="E138" s="13">
        <v>2</v>
      </c>
      <c r="F138" s="13">
        <v>43</v>
      </c>
      <c r="G138" s="13">
        <v>22</v>
      </c>
      <c r="H138" s="13">
        <v>7</v>
      </c>
      <c r="I138" s="13">
        <v>34</v>
      </c>
      <c r="J138" s="13">
        <v>27</v>
      </c>
      <c r="K138" s="10">
        <f t="shared" si="2"/>
        <v>184</v>
      </c>
    </row>
    <row r="139" spans="1:11" x14ac:dyDescent="0.25">
      <c r="A139" s="4">
        <v>2010</v>
      </c>
      <c r="B139" s="4" t="s">
        <v>13</v>
      </c>
      <c r="D139" s="13">
        <v>62</v>
      </c>
      <c r="E139" s="13">
        <v>6</v>
      </c>
      <c r="F139" s="13">
        <v>26</v>
      </c>
      <c r="G139" s="13">
        <v>17</v>
      </c>
      <c r="H139" s="13">
        <v>2</v>
      </c>
      <c r="I139" s="13">
        <v>35</v>
      </c>
      <c r="J139" s="13">
        <v>24</v>
      </c>
      <c r="K139" s="10">
        <f t="shared" si="2"/>
        <v>172</v>
      </c>
    </row>
    <row r="140" spans="1:11" x14ac:dyDescent="0.25">
      <c r="A140" s="4">
        <v>2010</v>
      </c>
      <c r="B140" s="4" t="s">
        <v>34</v>
      </c>
      <c r="D140" s="13">
        <v>6</v>
      </c>
      <c r="E140" s="13">
        <v>1</v>
      </c>
      <c r="F140" s="13">
        <v>6</v>
      </c>
      <c r="G140" s="13">
        <v>4</v>
      </c>
      <c r="I140" s="13">
        <v>5</v>
      </c>
      <c r="J140" s="13">
        <v>2</v>
      </c>
      <c r="K140" s="10">
        <f t="shared" si="2"/>
        <v>24</v>
      </c>
    </row>
    <row r="141" spans="1:11" x14ac:dyDescent="0.25">
      <c r="A141" s="4">
        <v>2010</v>
      </c>
      <c r="B141" s="4" t="s">
        <v>11</v>
      </c>
      <c r="C141" s="13">
        <v>2</v>
      </c>
      <c r="D141" s="13">
        <v>53</v>
      </c>
      <c r="E141" s="13">
        <v>8</v>
      </c>
      <c r="F141" s="13">
        <v>25</v>
      </c>
      <c r="G141" s="13">
        <v>13</v>
      </c>
      <c r="H141" s="13">
        <v>5</v>
      </c>
      <c r="I141" s="13">
        <v>34</v>
      </c>
      <c r="J141" s="13">
        <v>19</v>
      </c>
      <c r="K141" s="10">
        <f t="shared" si="2"/>
        <v>159</v>
      </c>
    </row>
    <row r="142" spans="1:11" x14ac:dyDescent="0.25">
      <c r="A142" s="4">
        <v>2010</v>
      </c>
      <c r="B142" s="4" t="s">
        <v>9</v>
      </c>
      <c r="C142" s="13">
        <v>2</v>
      </c>
      <c r="D142" s="13">
        <v>44</v>
      </c>
      <c r="F142" s="13">
        <v>21</v>
      </c>
      <c r="G142" s="13">
        <v>9</v>
      </c>
      <c r="H142" s="13">
        <v>2</v>
      </c>
      <c r="I142" s="13">
        <v>34</v>
      </c>
      <c r="J142" s="13">
        <v>11</v>
      </c>
      <c r="K142" s="10">
        <f t="shared" si="2"/>
        <v>123</v>
      </c>
    </row>
    <row r="143" spans="1:11" x14ac:dyDescent="0.25">
      <c r="A143" s="4">
        <v>2011</v>
      </c>
      <c r="B143" s="4" t="s">
        <v>38</v>
      </c>
      <c r="D143" s="13">
        <v>4</v>
      </c>
      <c r="E143" s="13">
        <v>3</v>
      </c>
      <c r="F143" s="13">
        <v>11</v>
      </c>
      <c r="G143" s="13">
        <v>2</v>
      </c>
      <c r="H143" s="13">
        <v>1</v>
      </c>
      <c r="I143" s="13">
        <v>8</v>
      </c>
      <c r="J143" s="13">
        <v>1</v>
      </c>
      <c r="K143" s="10">
        <f t="shared" si="2"/>
        <v>30</v>
      </c>
    </row>
    <row r="144" spans="1:11" x14ac:dyDescent="0.25">
      <c r="A144" s="4">
        <v>2011</v>
      </c>
      <c r="B144" s="4" t="s">
        <v>31</v>
      </c>
      <c r="D144" s="13">
        <v>11</v>
      </c>
      <c r="E144" s="13">
        <v>2</v>
      </c>
      <c r="F144" s="13">
        <v>15</v>
      </c>
      <c r="G144" s="13">
        <v>1</v>
      </c>
      <c r="I144" s="13">
        <v>8</v>
      </c>
      <c r="J144" s="13">
        <v>4</v>
      </c>
      <c r="K144" s="10">
        <f t="shared" si="2"/>
        <v>41</v>
      </c>
    </row>
    <row r="145" spans="1:11" x14ac:dyDescent="0.25">
      <c r="A145" s="4">
        <v>2011</v>
      </c>
      <c r="B145" s="4" t="s">
        <v>28</v>
      </c>
      <c r="C145" s="13">
        <v>1</v>
      </c>
      <c r="D145" s="13">
        <v>31</v>
      </c>
      <c r="E145" s="13">
        <v>4</v>
      </c>
      <c r="F145" s="13">
        <v>33</v>
      </c>
      <c r="G145" s="13">
        <v>7</v>
      </c>
      <c r="H145" s="13">
        <v>3</v>
      </c>
      <c r="I145" s="13">
        <v>38</v>
      </c>
      <c r="J145" s="13">
        <v>23</v>
      </c>
      <c r="K145" s="10">
        <f t="shared" si="2"/>
        <v>140</v>
      </c>
    </row>
    <row r="146" spans="1:11" x14ac:dyDescent="0.25">
      <c r="A146" s="4">
        <v>2011</v>
      </c>
      <c r="B146" s="4" t="s">
        <v>25</v>
      </c>
      <c r="D146" s="13">
        <v>40</v>
      </c>
      <c r="E146" s="13">
        <v>8</v>
      </c>
      <c r="F146" s="13">
        <v>16</v>
      </c>
      <c r="G146" s="13">
        <v>3</v>
      </c>
      <c r="H146" s="13">
        <v>1</v>
      </c>
      <c r="I146" s="13">
        <v>25</v>
      </c>
      <c r="J146" s="13">
        <v>21</v>
      </c>
      <c r="K146" s="10">
        <f t="shared" si="2"/>
        <v>114</v>
      </c>
    </row>
    <row r="147" spans="1:11" x14ac:dyDescent="0.25">
      <c r="A147" s="4">
        <v>2011</v>
      </c>
      <c r="B147" s="4" t="s">
        <v>22</v>
      </c>
      <c r="C147" s="13">
        <v>1</v>
      </c>
      <c r="D147" s="13">
        <v>32</v>
      </c>
      <c r="E147" s="13">
        <v>4</v>
      </c>
      <c r="F147" s="13">
        <v>31</v>
      </c>
      <c r="G147" s="13">
        <v>9</v>
      </c>
      <c r="I147" s="13">
        <v>24</v>
      </c>
      <c r="J147" s="13">
        <v>16</v>
      </c>
      <c r="K147" s="10">
        <f t="shared" si="2"/>
        <v>117</v>
      </c>
    </row>
    <row r="148" spans="1:11" x14ac:dyDescent="0.25">
      <c r="A148" s="4">
        <v>2011</v>
      </c>
      <c r="B148" s="4" t="s">
        <v>19</v>
      </c>
      <c r="C148" s="13">
        <v>1</v>
      </c>
      <c r="D148" s="13">
        <v>39</v>
      </c>
      <c r="E148" s="13">
        <v>7</v>
      </c>
      <c r="F148" s="13">
        <v>46</v>
      </c>
      <c r="G148" s="13">
        <v>22</v>
      </c>
      <c r="H148" s="13">
        <v>5</v>
      </c>
      <c r="I148" s="13">
        <v>37</v>
      </c>
      <c r="J148" s="13">
        <v>27</v>
      </c>
      <c r="K148" s="10">
        <f t="shared" si="2"/>
        <v>184</v>
      </c>
    </row>
    <row r="149" spans="1:11" x14ac:dyDescent="0.25">
      <c r="A149" s="4">
        <v>2011</v>
      </c>
      <c r="B149" s="4" t="s">
        <v>16</v>
      </c>
      <c r="C149" s="13">
        <v>2</v>
      </c>
      <c r="D149" s="13">
        <v>57</v>
      </c>
      <c r="E149" s="13">
        <v>9</v>
      </c>
      <c r="F149" s="13">
        <v>40</v>
      </c>
      <c r="G149" s="13">
        <v>22</v>
      </c>
      <c r="H149" s="13">
        <v>6</v>
      </c>
      <c r="I149" s="13">
        <v>38</v>
      </c>
      <c r="J149" s="13">
        <v>24</v>
      </c>
      <c r="K149" s="10">
        <f t="shared" si="2"/>
        <v>198</v>
      </c>
    </row>
    <row r="150" spans="1:11" x14ac:dyDescent="0.25">
      <c r="A150" s="4">
        <v>2011</v>
      </c>
      <c r="B150" s="4" t="s">
        <v>13</v>
      </c>
      <c r="C150" s="13">
        <v>1</v>
      </c>
      <c r="D150" s="13">
        <v>51</v>
      </c>
      <c r="E150" s="13">
        <v>4</v>
      </c>
      <c r="F150" s="13">
        <v>23</v>
      </c>
      <c r="G150" s="13">
        <v>12</v>
      </c>
      <c r="H150" s="13">
        <v>3</v>
      </c>
      <c r="I150" s="13">
        <v>31</v>
      </c>
      <c r="J150" s="13">
        <v>16</v>
      </c>
      <c r="K150" s="10">
        <f t="shared" si="2"/>
        <v>141</v>
      </c>
    </row>
    <row r="151" spans="1:11" x14ac:dyDescent="0.25">
      <c r="A151" s="4">
        <v>2011</v>
      </c>
      <c r="B151" s="4" t="s">
        <v>34</v>
      </c>
      <c r="D151" s="13">
        <v>4</v>
      </c>
      <c r="E151" s="13">
        <v>1</v>
      </c>
      <c r="F151" s="13">
        <v>3</v>
      </c>
      <c r="G151" s="13">
        <v>2</v>
      </c>
      <c r="I151" s="13">
        <v>6</v>
      </c>
      <c r="J151" s="13">
        <v>6</v>
      </c>
      <c r="K151" s="10">
        <f t="shared" ref="K151:K197" si="3">SUM(C151:J151)</f>
        <v>22</v>
      </c>
    </row>
    <row r="152" spans="1:11" x14ac:dyDescent="0.25">
      <c r="A152" s="4">
        <v>2011</v>
      </c>
      <c r="B152" s="4" t="s">
        <v>11</v>
      </c>
      <c r="D152" s="13">
        <v>44</v>
      </c>
      <c r="E152" s="13">
        <v>2</v>
      </c>
      <c r="F152" s="13">
        <v>31</v>
      </c>
      <c r="G152" s="13">
        <v>6</v>
      </c>
      <c r="H152" s="13">
        <v>3</v>
      </c>
      <c r="I152" s="13">
        <v>34</v>
      </c>
      <c r="J152" s="13">
        <v>22</v>
      </c>
      <c r="K152" s="10">
        <f t="shared" si="3"/>
        <v>142</v>
      </c>
    </row>
    <row r="153" spans="1:11" x14ac:dyDescent="0.25">
      <c r="A153" s="4">
        <v>2011</v>
      </c>
      <c r="B153" s="4" t="s">
        <v>9</v>
      </c>
      <c r="D153" s="13">
        <v>51</v>
      </c>
      <c r="E153" s="13">
        <v>1</v>
      </c>
      <c r="F153" s="13">
        <v>20</v>
      </c>
      <c r="G153" s="13">
        <v>17</v>
      </c>
      <c r="H153" s="13">
        <v>2</v>
      </c>
      <c r="I153" s="13">
        <v>38</v>
      </c>
      <c r="J153" s="13">
        <v>19</v>
      </c>
      <c r="K153" s="10">
        <f t="shared" si="3"/>
        <v>148</v>
      </c>
    </row>
    <row r="154" spans="1:11" x14ac:dyDescent="0.25">
      <c r="A154" s="4">
        <v>2012</v>
      </c>
      <c r="B154" s="4" t="s">
        <v>38</v>
      </c>
      <c r="D154" s="13">
        <v>3</v>
      </c>
      <c r="E154" s="13">
        <v>2</v>
      </c>
      <c r="F154" s="13">
        <v>4</v>
      </c>
      <c r="G154" s="13">
        <v>2</v>
      </c>
      <c r="I154" s="13">
        <v>4</v>
      </c>
      <c r="J154" s="13">
        <v>3</v>
      </c>
      <c r="K154" s="10">
        <f t="shared" si="3"/>
        <v>18</v>
      </c>
    </row>
    <row r="155" spans="1:11" x14ac:dyDescent="0.25">
      <c r="A155" s="4">
        <v>2012</v>
      </c>
      <c r="B155" s="4" t="s">
        <v>31</v>
      </c>
      <c r="C155" s="13">
        <v>1</v>
      </c>
      <c r="D155" s="13">
        <v>7</v>
      </c>
      <c r="E155" s="13">
        <v>1</v>
      </c>
      <c r="F155" s="13">
        <v>8</v>
      </c>
      <c r="G155" s="13">
        <v>2</v>
      </c>
      <c r="H155" s="13">
        <v>2</v>
      </c>
      <c r="I155" s="13">
        <v>7</v>
      </c>
      <c r="J155" s="13">
        <v>5</v>
      </c>
      <c r="K155" s="10">
        <f t="shared" si="3"/>
        <v>33</v>
      </c>
    </row>
    <row r="156" spans="1:11" x14ac:dyDescent="0.25">
      <c r="A156" s="4">
        <v>2012</v>
      </c>
      <c r="B156" s="4" t="s">
        <v>28</v>
      </c>
      <c r="D156" s="13">
        <v>45</v>
      </c>
      <c r="E156" s="13">
        <v>3</v>
      </c>
      <c r="F156" s="13">
        <v>35</v>
      </c>
      <c r="G156" s="13">
        <v>8</v>
      </c>
      <c r="H156" s="13">
        <v>1</v>
      </c>
      <c r="I156" s="13">
        <v>31</v>
      </c>
      <c r="J156" s="13">
        <v>16</v>
      </c>
      <c r="K156" s="10">
        <f t="shared" si="3"/>
        <v>139</v>
      </c>
    </row>
    <row r="157" spans="1:11" x14ac:dyDescent="0.25">
      <c r="A157" s="4">
        <v>2012</v>
      </c>
      <c r="B157" s="4" t="s">
        <v>25</v>
      </c>
      <c r="C157" s="13">
        <v>1</v>
      </c>
      <c r="D157" s="13">
        <v>32</v>
      </c>
      <c r="E157" s="13">
        <v>1</v>
      </c>
      <c r="F157" s="13">
        <v>25</v>
      </c>
      <c r="G157" s="13">
        <v>7</v>
      </c>
      <c r="H157" s="13">
        <v>2</v>
      </c>
      <c r="I157" s="13">
        <v>29</v>
      </c>
      <c r="J157" s="13">
        <v>18</v>
      </c>
      <c r="K157" s="10">
        <f t="shared" si="3"/>
        <v>115</v>
      </c>
    </row>
    <row r="158" spans="1:11" x14ac:dyDescent="0.25">
      <c r="A158" s="4">
        <v>2012</v>
      </c>
      <c r="B158" s="4" t="s">
        <v>22</v>
      </c>
      <c r="D158" s="13">
        <v>38</v>
      </c>
      <c r="E158" s="13">
        <v>9</v>
      </c>
      <c r="F158" s="13">
        <v>37</v>
      </c>
      <c r="G158" s="13">
        <v>7</v>
      </c>
      <c r="I158" s="13">
        <v>24</v>
      </c>
      <c r="J158" s="13">
        <v>23</v>
      </c>
      <c r="K158" s="10">
        <f t="shared" si="3"/>
        <v>138</v>
      </c>
    </row>
    <row r="159" spans="1:11" x14ac:dyDescent="0.25">
      <c r="A159" s="4">
        <v>2012</v>
      </c>
      <c r="B159" s="4" t="s">
        <v>19</v>
      </c>
      <c r="C159" s="13">
        <v>3</v>
      </c>
      <c r="D159" s="13">
        <v>42</v>
      </c>
      <c r="E159" s="13">
        <v>9</v>
      </c>
      <c r="F159" s="13">
        <v>45</v>
      </c>
      <c r="G159" s="13">
        <v>9</v>
      </c>
      <c r="H159" s="13">
        <v>4</v>
      </c>
      <c r="I159" s="13">
        <v>42</v>
      </c>
      <c r="J159" s="13">
        <v>39</v>
      </c>
      <c r="K159" s="10">
        <f t="shared" si="3"/>
        <v>193</v>
      </c>
    </row>
    <row r="160" spans="1:11" x14ac:dyDescent="0.25">
      <c r="A160" s="4">
        <v>2012</v>
      </c>
      <c r="B160" s="4" t="s">
        <v>16</v>
      </c>
      <c r="C160" s="13">
        <v>2</v>
      </c>
      <c r="D160" s="13">
        <v>37</v>
      </c>
      <c r="E160" s="13">
        <v>9</v>
      </c>
      <c r="F160" s="13">
        <v>35</v>
      </c>
      <c r="G160" s="13">
        <v>16</v>
      </c>
      <c r="H160" s="13">
        <v>3</v>
      </c>
      <c r="I160" s="13">
        <v>28</v>
      </c>
      <c r="J160" s="13">
        <v>30</v>
      </c>
      <c r="K160" s="10">
        <f t="shared" si="3"/>
        <v>160</v>
      </c>
    </row>
    <row r="161" spans="1:11" x14ac:dyDescent="0.25">
      <c r="A161" s="4">
        <v>2012</v>
      </c>
      <c r="B161" s="4" t="s">
        <v>13</v>
      </c>
      <c r="C161" s="13">
        <v>2</v>
      </c>
      <c r="D161" s="13">
        <v>47</v>
      </c>
      <c r="E161" s="13">
        <v>8</v>
      </c>
      <c r="F161" s="13">
        <v>29</v>
      </c>
      <c r="G161" s="13">
        <v>11</v>
      </c>
      <c r="H161" s="13">
        <v>5</v>
      </c>
      <c r="I161" s="13">
        <v>37</v>
      </c>
      <c r="J161" s="13">
        <v>20</v>
      </c>
      <c r="K161" s="10">
        <f t="shared" si="3"/>
        <v>159</v>
      </c>
    </row>
    <row r="162" spans="1:11" x14ac:dyDescent="0.25">
      <c r="A162" s="4">
        <v>2012</v>
      </c>
      <c r="B162" s="4" t="s">
        <v>34</v>
      </c>
      <c r="D162" s="13">
        <v>12</v>
      </c>
      <c r="F162" s="13">
        <v>3</v>
      </c>
      <c r="G162" s="13">
        <v>1</v>
      </c>
      <c r="I162" s="13">
        <v>2</v>
      </c>
      <c r="J162" s="13">
        <v>1</v>
      </c>
      <c r="K162" s="10">
        <f t="shared" si="3"/>
        <v>19</v>
      </c>
    </row>
    <row r="163" spans="1:11" x14ac:dyDescent="0.25">
      <c r="A163" s="4">
        <v>2012</v>
      </c>
      <c r="B163" s="4" t="s">
        <v>11</v>
      </c>
      <c r="C163" s="13">
        <v>1</v>
      </c>
      <c r="D163" s="13">
        <v>57</v>
      </c>
      <c r="E163" s="13">
        <v>5</v>
      </c>
      <c r="F163" s="13">
        <v>35</v>
      </c>
      <c r="G163" s="13">
        <v>11</v>
      </c>
      <c r="H163" s="13">
        <v>9</v>
      </c>
      <c r="I163" s="13">
        <v>43</v>
      </c>
      <c r="J163" s="13">
        <v>16</v>
      </c>
      <c r="K163" s="10">
        <f t="shared" si="3"/>
        <v>177</v>
      </c>
    </row>
    <row r="164" spans="1:11" x14ac:dyDescent="0.25">
      <c r="A164" s="4">
        <v>2012</v>
      </c>
      <c r="B164" s="4" t="s">
        <v>9</v>
      </c>
      <c r="C164" s="13">
        <v>2</v>
      </c>
      <c r="D164" s="13">
        <v>49</v>
      </c>
      <c r="E164" s="13">
        <v>2</v>
      </c>
      <c r="F164" s="13">
        <v>24</v>
      </c>
      <c r="G164" s="13">
        <v>20</v>
      </c>
      <c r="H164" s="13">
        <v>5</v>
      </c>
      <c r="I164" s="13">
        <v>35</v>
      </c>
      <c r="J164" s="13">
        <v>12</v>
      </c>
      <c r="K164" s="10">
        <f t="shared" si="3"/>
        <v>149</v>
      </c>
    </row>
    <row r="165" spans="1:11" x14ac:dyDescent="0.25">
      <c r="A165" s="4">
        <v>2013</v>
      </c>
      <c r="B165" s="4" t="s">
        <v>38</v>
      </c>
      <c r="D165" s="13">
        <v>1</v>
      </c>
      <c r="E165" s="13">
        <v>2</v>
      </c>
      <c r="F165" s="13">
        <v>6</v>
      </c>
      <c r="G165" s="13">
        <v>3</v>
      </c>
      <c r="I165" s="13">
        <v>1</v>
      </c>
      <c r="J165" s="13">
        <v>3</v>
      </c>
      <c r="K165" s="10">
        <f t="shared" si="3"/>
        <v>16</v>
      </c>
    </row>
    <row r="166" spans="1:11" x14ac:dyDescent="0.25">
      <c r="A166" s="4">
        <v>2013</v>
      </c>
      <c r="B166" s="4" t="s">
        <v>31</v>
      </c>
      <c r="D166" s="13">
        <v>3</v>
      </c>
      <c r="F166" s="13">
        <v>7</v>
      </c>
      <c r="G166" s="13">
        <v>1</v>
      </c>
      <c r="H166" s="13">
        <v>1</v>
      </c>
      <c r="I166" s="13">
        <v>5</v>
      </c>
      <c r="J166" s="13">
        <v>6</v>
      </c>
      <c r="K166" s="10">
        <f t="shared" si="3"/>
        <v>23</v>
      </c>
    </row>
    <row r="167" spans="1:11" x14ac:dyDescent="0.25">
      <c r="A167" s="4">
        <v>2013</v>
      </c>
      <c r="B167" s="4" t="s">
        <v>28</v>
      </c>
      <c r="D167" s="13">
        <v>34</v>
      </c>
      <c r="E167" s="13">
        <v>1</v>
      </c>
      <c r="F167" s="13">
        <v>27</v>
      </c>
      <c r="G167" s="13">
        <v>6</v>
      </c>
      <c r="H167" s="13">
        <v>3</v>
      </c>
      <c r="I167" s="13">
        <v>17</v>
      </c>
      <c r="J167" s="13">
        <v>16</v>
      </c>
      <c r="K167" s="10">
        <f t="shared" si="3"/>
        <v>104</v>
      </c>
    </row>
    <row r="168" spans="1:11" x14ac:dyDescent="0.25">
      <c r="A168" s="4">
        <v>2013</v>
      </c>
      <c r="B168" s="4" t="s">
        <v>25</v>
      </c>
      <c r="C168" s="13">
        <v>2</v>
      </c>
      <c r="D168" s="13">
        <v>35</v>
      </c>
      <c r="E168" s="13">
        <v>5</v>
      </c>
      <c r="F168" s="13">
        <v>24</v>
      </c>
      <c r="G168" s="13">
        <v>9</v>
      </c>
      <c r="H168" s="13">
        <v>2</v>
      </c>
      <c r="I168" s="13">
        <v>17</v>
      </c>
      <c r="J168" s="13">
        <v>12</v>
      </c>
      <c r="K168" s="10">
        <f t="shared" si="3"/>
        <v>106</v>
      </c>
    </row>
    <row r="169" spans="1:11" x14ac:dyDescent="0.25">
      <c r="A169" s="4">
        <v>2013</v>
      </c>
      <c r="B169" s="4" t="s">
        <v>22</v>
      </c>
      <c r="C169" s="13">
        <v>1</v>
      </c>
      <c r="D169" s="13">
        <v>29</v>
      </c>
      <c r="E169" s="13">
        <v>5</v>
      </c>
      <c r="F169" s="13">
        <v>24</v>
      </c>
      <c r="G169" s="13">
        <v>5</v>
      </c>
      <c r="H169" s="13">
        <v>5</v>
      </c>
      <c r="I169" s="13">
        <v>22</v>
      </c>
      <c r="J169" s="13">
        <v>18</v>
      </c>
      <c r="K169" s="10">
        <f t="shared" si="3"/>
        <v>109</v>
      </c>
    </row>
    <row r="170" spans="1:11" x14ac:dyDescent="0.25">
      <c r="A170" s="4">
        <v>2013</v>
      </c>
      <c r="B170" s="4" t="s">
        <v>19</v>
      </c>
      <c r="D170" s="13">
        <v>43</v>
      </c>
      <c r="E170" s="13">
        <v>8</v>
      </c>
      <c r="F170" s="13">
        <v>37</v>
      </c>
      <c r="G170" s="13">
        <v>6</v>
      </c>
      <c r="H170" s="13">
        <v>4</v>
      </c>
      <c r="I170" s="13">
        <v>29</v>
      </c>
      <c r="J170" s="13">
        <v>27</v>
      </c>
      <c r="K170" s="10">
        <f t="shared" si="3"/>
        <v>154</v>
      </c>
    </row>
    <row r="171" spans="1:11" x14ac:dyDescent="0.25">
      <c r="A171" s="4">
        <v>2013</v>
      </c>
      <c r="B171" s="4" t="s">
        <v>16</v>
      </c>
      <c r="C171" s="13">
        <v>1</v>
      </c>
      <c r="D171" s="13">
        <v>43</v>
      </c>
      <c r="E171" s="13">
        <v>5</v>
      </c>
      <c r="F171" s="13">
        <v>39</v>
      </c>
      <c r="G171" s="13">
        <v>20</v>
      </c>
      <c r="H171" s="13">
        <v>2</v>
      </c>
      <c r="I171" s="13">
        <v>31</v>
      </c>
      <c r="J171" s="13">
        <v>24</v>
      </c>
      <c r="K171" s="10">
        <f t="shared" si="3"/>
        <v>165</v>
      </c>
    </row>
    <row r="172" spans="1:11" x14ac:dyDescent="0.25">
      <c r="A172" s="4">
        <v>2013</v>
      </c>
      <c r="B172" s="4" t="s">
        <v>13</v>
      </c>
      <c r="D172" s="13">
        <v>44</v>
      </c>
      <c r="E172" s="13">
        <v>4</v>
      </c>
      <c r="F172" s="13">
        <v>39</v>
      </c>
      <c r="G172" s="13">
        <v>12</v>
      </c>
      <c r="H172" s="13">
        <v>4</v>
      </c>
      <c r="I172" s="13">
        <v>29</v>
      </c>
      <c r="J172" s="13">
        <v>12</v>
      </c>
      <c r="K172" s="10">
        <f t="shared" si="3"/>
        <v>144</v>
      </c>
    </row>
    <row r="173" spans="1:11" x14ac:dyDescent="0.25">
      <c r="A173" s="4">
        <v>2013</v>
      </c>
      <c r="B173" s="4" t="s">
        <v>34</v>
      </c>
      <c r="D173" s="13">
        <v>8</v>
      </c>
      <c r="E173" s="13">
        <v>1</v>
      </c>
      <c r="F173" s="13">
        <v>11</v>
      </c>
      <c r="G173" s="13">
        <v>1</v>
      </c>
      <c r="I173" s="13">
        <v>2</v>
      </c>
      <c r="J173" s="13">
        <v>4</v>
      </c>
      <c r="K173" s="10">
        <f t="shared" si="3"/>
        <v>27</v>
      </c>
    </row>
    <row r="174" spans="1:11" x14ac:dyDescent="0.25">
      <c r="A174" s="4">
        <v>2013</v>
      </c>
      <c r="B174" s="4" t="s">
        <v>11</v>
      </c>
      <c r="D174" s="13">
        <v>50</v>
      </c>
      <c r="E174" s="13">
        <v>6</v>
      </c>
      <c r="F174" s="13">
        <v>30</v>
      </c>
      <c r="G174" s="13">
        <v>15</v>
      </c>
      <c r="H174" s="13">
        <v>9</v>
      </c>
      <c r="I174" s="13">
        <v>45</v>
      </c>
      <c r="J174" s="13">
        <v>28</v>
      </c>
      <c r="K174" s="10">
        <f t="shared" si="3"/>
        <v>183</v>
      </c>
    </row>
    <row r="175" spans="1:11" x14ac:dyDescent="0.25">
      <c r="A175" s="4">
        <v>2013</v>
      </c>
      <c r="B175" s="4" t="s">
        <v>9</v>
      </c>
      <c r="C175" s="13">
        <v>3</v>
      </c>
      <c r="D175" s="13">
        <v>43</v>
      </c>
      <c r="F175" s="13">
        <v>27</v>
      </c>
      <c r="G175" s="13">
        <v>20</v>
      </c>
      <c r="H175" s="13">
        <v>6</v>
      </c>
      <c r="I175" s="13">
        <v>45</v>
      </c>
      <c r="J175" s="13">
        <v>12</v>
      </c>
      <c r="K175" s="10">
        <f t="shared" si="3"/>
        <v>156</v>
      </c>
    </row>
    <row r="176" spans="1:11" x14ac:dyDescent="0.25">
      <c r="A176" s="4">
        <v>2014</v>
      </c>
      <c r="B176" s="4" t="s">
        <v>38</v>
      </c>
      <c r="D176" s="13">
        <v>5</v>
      </c>
      <c r="E176" s="13">
        <v>1</v>
      </c>
      <c r="F176" s="13">
        <v>7</v>
      </c>
      <c r="G176" s="13">
        <v>2</v>
      </c>
      <c r="H176" s="13">
        <v>2</v>
      </c>
      <c r="I176" s="13">
        <v>4</v>
      </c>
      <c r="J176" s="13">
        <v>5</v>
      </c>
      <c r="K176" s="10">
        <f t="shared" si="3"/>
        <v>26</v>
      </c>
    </row>
    <row r="177" spans="1:11" x14ac:dyDescent="0.25">
      <c r="A177" s="4">
        <v>2014</v>
      </c>
      <c r="B177" s="4" t="s">
        <v>31</v>
      </c>
      <c r="D177" s="13">
        <v>4</v>
      </c>
      <c r="F177" s="13">
        <v>3</v>
      </c>
      <c r="G177" s="13">
        <v>3</v>
      </c>
      <c r="H177" s="13">
        <v>2</v>
      </c>
      <c r="I177" s="13">
        <v>3</v>
      </c>
      <c r="J177" s="13">
        <v>3</v>
      </c>
      <c r="K177" s="10">
        <f t="shared" si="3"/>
        <v>18</v>
      </c>
    </row>
    <row r="178" spans="1:11" x14ac:dyDescent="0.25">
      <c r="A178" s="4">
        <v>2014</v>
      </c>
      <c r="B178" s="4" t="s">
        <v>28</v>
      </c>
      <c r="C178" s="13">
        <v>1</v>
      </c>
      <c r="D178" s="13">
        <v>31</v>
      </c>
      <c r="E178" s="13">
        <v>2</v>
      </c>
      <c r="F178" s="13">
        <v>20</v>
      </c>
      <c r="G178" s="13">
        <v>9</v>
      </c>
      <c r="H178" s="13">
        <v>2</v>
      </c>
      <c r="I178" s="13">
        <v>18</v>
      </c>
      <c r="J178" s="13">
        <v>19</v>
      </c>
      <c r="K178" s="10">
        <f t="shared" si="3"/>
        <v>102</v>
      </c>
    </row>
    <row r="179" spans="1:11" x14ac:dyDescent="0.25">
      <c r="A179" s="4">
        <v>2014</v>
      </c>
      <c r="B179" s="4" t="s">
        <v>25</v>
      </c>
      <c r="C179" s="13">
        <v>1</v>
      </c>
      <c r="D179" s="13">
        <v>28</v>
      </c>
      <c r="E179" s="13">
        <v>4</v>
      </c>
      <c r="F179" s="13">
        <v>20</v>
      </c>
      <c r="G179" s="13">
        <v>7</v>
      </c>
      <c r="H179" s="13">
        <v>1</v>
      </c>
      <c r="I179" s="13">
        <v>21</v>
      </c>
      <c r="J179" s="13">
        <v>18</v>
      </c>
      <c r="K179" s="10">
        <f t="shared" si="3"/>
        <v>100</v>
      </c>
    </row>
    <row r="180" spans="1:11" x14ac:dyDescent="0.25">
      <c r="A180" s="4">
        <v>2014</v>
      </c>
      <c r="B180" s="4" t="s">
        <v>22</v>
      </c>
      <c r="C180" s="13">
        <v>3</v>
      </c>
      <c r="D180" s="13">
        <v>23</v>
      </c>
      <c r="E180" s="13">
        <v>8</v>
      </c>
      <c r="F180" s="13">
        <v>26</v>
      </c>
      <c r="G180" s="13">
        <v>9</v>
      </c>
      <c r="H180" s="13">
        <v>2</v>
      </c>
      <c r="I180" s="13">
        <v>27</v>
      </c>
      <c r="J180" s="13">
        <v>19</v>
      </c>
      <c r="K180" s="10">
        <f t="shared" si="3"/>
        <v>117</v>
      </c>
    </row>
    <row r="181" spans="1:11" x14ac:dyDescent="0.25">
      <c r="A181" s="4">
        <v>2014</v>
      </c>
      <c r="B181" s="4" t="s">
        <v>19</v>
      </c>
      <c r="C181" s="13">
        <v>2</v>
      </c>
      <c r="D181" s="13">
        <v>39</v>
      </c>
      <c r="E181" s="13">
        <v>11</v>
      </c>
      <c r="F181" s="13">
        <v>34</v>
      </c>
      <c r="G181" s="13">
        <v>13</v>
      </c>
      <c r="H181" s="13">
        <v>2</v>
      </c>
      <c r="I181" s="13">
        <v>40</v>
      </c>
      <c r="J181" s="13">
        <v>25</v>
      </c>
      <c r="K181" s="10">
        <f t="shared" si="3"/>
        <v>166</v>
      </c>
    </row>
    <row r="182" spans="1:11" x14ac:dyDescent="0.25">
      <c r="A182" s="4">
        <v>2014</v>
      </c>
      <c r="B182" s="4" t="s">
        <v>16</v>
      </c>
      <c r="C182" s="13">
        <v>1</v>
      </c>
      <c r="D182" s="13">
        <v>38</v>
      </c>
      <c r="E182" s="13">
        <v>7</v>
      </c>
      <c r="F182" s="13">
        <v>31</v>
      </c>
      <c r="G182" s="13">
        <v>22</v>
      </c>
      <c r="H182" s="13">
        <v>6</v>
      </c>
      <c r="I182" s="13">
        <v>23</v>
      </c>
      <c r="J182" s="13">
        <v>28</v>
      </c>
      <c r="K182" s="10">
        <f t="shared" si="3"/>
        <v>156</v>
      </c>
    </row>
    <row r="183" spans="1:11" x14ac:dyDescent="0.25">
      <c r="A183" s="4">
        <v>2014</v>
      </c>
      <c r="B183" s="4" t="s">
        <v>13</v>
      </c>
      <c r="C183" s="13">
        <v>1</v>
      </c>
      <c r="D183" s="13">
        <v>43</v>
      </c>
      <c r="E183" s="13">
        <v>5</v>
      </c>
      <c r="F183" s="13">
        <v>29</v>
      </c>
      <c r="G183" s="13">
        <v>6</v>
      </c>
      <c r="H183" s="13">
        <v>5</v>
      </c>
      <c r="I183" s="13">
        <v>33</v>
      </c>
      <c r="J183" s="13">
        <v>14</v>
      </c>
      <c r="K183" s="10">
        <f t="shared" si="3"/>
        <v>136</v>
      </c>
    </row>
    <row r="184" spans="1:11" x14ac:dyDescent="0.25">
      <c r="A184" s="4">
        <v>2014</v>
      </c>
      <c r="B184" s="4" t="s">
        <v>34</v>
      </c>
      <c r="D184" s="13">
        <v>3</v>
      </c>
      <c r="E184" s="13">
        <v>1</v>
      </c>
      <c r="F184" s="13">
        <v>4</v>
      </c>
      <c r="G184" s="13">
        <v>3</v>
      </c>
      <c r="I184" s="13">
        <v>8</v>
      </c>
      <c r="J184" s="13">
        <v>3</v>
      </c>
      <c r="K184" s="10">
        <f t="shared" si="3"/>
        <v>22</v>
      </c>
    </row>
    <row r="185" spans="1:11" x14ac:dyDescent="0.25">
      <c r="A185" s="4">
        <v>2014</v>
      </c>
      <c r="B185" s="4" t="s">
        <v>11</v>
      </c>
      <c r="C185" s="13">
        <v>1</v>
      </c>
      <c r="D185" s="13">
        <v>54</v>
      </c>
      <c r="F185" s="13">
        <v>35</v>
      </c>
      <c r="G185" s="13">
        <v>20</v>
      </c>
      <c r="H185" s="13">
        <v>6</v>
      </c>
      <c r="I185" s="13">
        <v>38</v>
      </c>
      <c r="J185" s="13">
        <v>29</v>
      </c>
      <c r="K185" s="10">
        <f t="shared" si="3"/>
        <v>183</v>
      </c>
    </row>
    <row r="186" spans="1:11" x14ac:dyDescent="0.25">
      <c r="A186" s="4">
        <v>2014</v>
      </c>
      <c r="B186" s="4" t="s">
        <v>9</v>
      </c>
      <c r="D186" s="13">
        <v>44</v>
      </c>
      <c r="F186" s="13">
        <v>14</v>
      </c>
      <c r="G186" s="13">
        <v>13</v>
      </c>
      <c r="H186" s="13">
        <v>7</v>
      </c>
      <c r="I186" s="13">
        <v>34</v>
      </c>
      <c r="J186" s="13">
        <v>18</v>
      </c>
      <c r="K186" s="10">
        <f t="shared" si="3"/>
        <v>130</v>
      </c>
    </row>
    <row r="187" spans="1:11" x14ac:dyDescent="0.25">
      <c r="A187" s="4" t="s">
        <v>84</v>
      </c>
      <c r="B187" s="4" t="s">
        <v>38</v>
      </c>
      <c r="C187" s="13">
        <f>SUMIF($B$22:$B$186,$B187,C$22:C$186)</f>
        <v>2</v>
      </c>
      <c r="D187" s="13">
        <f t="shared" ref="D187:J187" si="4">SUMIF($B$22:$B$186,$B187,D$22:D$186)</f>
        <v>98</v>
      </c>
      <c r="E187" s="13">
        <f t="shared" si="4"/>
        <v>26</v>
      </c>
      <c r="F187" s="13">
        <f t="shared" si="4"/>
        <v>109</v>
      </c>
      <c r="G187" s="13">
        <f t="shared" si="4"/>
        <v>31</v>
      </c>
      <c r="H187" s="13">
        <f t="shared" si="4"/>
        <v>13</v>
      </c>
      <c r="I187" s="13">
        <f t="shared" si="4"/>
        <v>101</v>
      </c>
      <c r="J187" s="13">
        <f t="shared" si="4"/>
        <v>54</v>
      </c>
      <c r="K187" s="10">
        <f t="shared" si="3"/>
        <v>434</v>
      </c>
    </row>
    <row r="188" spans="1:11" x14ac:dyDescent="0.25">
      <c r="A188" s="4" t="s">
        <v>84</v>
      </c>
      <c r="B188" s="4" t="s">
        <v>31</v>
      </c>
      <c r="C188" s="13">
        <f t="shared" ref="C188:J197" si="5">SUMIF($B$22:$B$186,$B188,C$22:C$186)</f>
        <v>6</v>
      </c>
      <c r="D188" s="13">
        <f t="shared" si="5"/>
        <v>194</v>
      </c>
      <c r="E188" s="13">
        <f t="shared" si="5"/>
        <v>21</v>
      </c>
      <c r="F188" s="13">
        <f t="shared" si="5"/>
        <v>163</v>
      </c>
      <c r="G188" s="13">
        <f t="shared" si="5"/>
        <v>79</v>
      </c>
      <c r="H188" s="13">
        <f t="shared" si="5"/>
        <v>29</v>
      </c>
      <c r="I188" s="13">
        <f t="shared" si="5"/>
        <v>146</v>
      </c>
      <c r="J188" s="13">
        <f t="shared" si="5"/>
        <v>95</v>
      </c>
      <c r="K188" s="10">
        <f t="shared" si="3"/>
        <v>733</v>
      </c>
    </row>
    <row r="189" spans="1:11" x14ac:dyDescent="0.25">
      <c r="A189" s="4" t="s">
        <v>84</v>
      </c>
      <c r="B189" s="4" t="s">
        <v>28</v>
      </c>
      <c r="C189" s="13">
        <f t="shared" si="5"/>
        <v>17</v>
      </c>
      <c r="D189" s="13">
        <f t="shared" si="5"/>
        <v>842</v>
      </c>
      <c r="E189" s="13">
        <f t="shared" si="5"/>
        <v>66</v>
      </c>
      <c r="F189" s="13">
        <f t="shared" si="5"/>
        <v>599</v>
      </c>
      <c r="G189" s="13">
        <f t="shared" si="5"/>
        <v>253</v>
      </c>
      <c r="H189" s="13">
        <f t="shared" si="5"/>
        <v>79</v>
      </c>
      <c r="I189" s="13">
        <f t="shared" si="5"/>
        <v>594</v>
      </c>
      <c r="J189" s="13">
        <f t="shared" si="5"/>
        <v>397</v>
      </c>
      <c r="K189" s="10">
        <f t="shared" si="3"/>
        <v>2847</v>
      </c>
    </row>
    <row r="190" spans="1:11" x14ac:dyDescent="0.25">
      <c r="A190" s="4" t="s">
        <v>84</v>
      </c>
      <c r="B190" s="4" t="s">
        <v>25</v>
      </c>
      <c r="C190" s="13">
        <f t="shared" si="5"/>
        <v>22</v>
      </c>
      <c r="D190" s="13">
        <f t="shared" si="5"/>
        <v>628</v>
      </c>
      <c r="E190" s="13">
        <f t="shared" si="5"/>
        <v>94</v>
      </c>
      <c r="F190" s="13">
        <f t="shared" si="5"/>
        <v>453</v>
      </c>
      <c r="G190" s="13">
        <f t="shared" si="5"/>
        <v>165</v>
      </c>
      <c r="H190" s="13">
        <f t="shared" si="5"/>
        <v>62</v>
      </c>
      <c r="I190" s="13">
        <f t="shared" si="5"/>
        <v>500</v>
      </c>
      <c r="J190" s="13">
        <f t="shared" si="5"/>
        <v>309</v>
      </c>
      <c r="K190" s="10">
        <f t="shared" si="3"/>
        <v>2233</v>
      </c>
    </row>
    <row r="191" spans="1:11" x14ac:dyDescent="0.25">
      <c r="A191" s="4" t="s">
        <v>84</v>
      </c>
      <c r="B191" s="4" t="s">
        <v>22</v>
      </c>
      <c r="C191" s="13">
        <f t="shared" si="5"/>
        <v>25</v>
      </c>
      <c r="D191" s="13">
        <f t="shared" si="5"/>
        <v>629</v>
      </c>
      <c r="E191" s="13">
        <f t="shared" si="5"/>
        <v>98</v>
      </c>
      <c r="F191" s="13">
        <f t="shared" si="5"/>
        <v>483</v>
      </c>
      <c r="G191" s="13">
        <f t="shared" si="5"/>
        <v>188</v>
      </c>
      <c r="H191" s="13">
        <f t="shared" si="5"/>
        <v>51</v>
      </c>
      <c r="I191" s="13">
        <f t="shared" si="5"/>
        <v>489</v>
      </c>
      <c r="J191" s="13">
        <f t="shared" si="5"/>
        <v>292</v>
      </c>
      <c r="K191" s="10">
        <f t="shared" si="3"/>
        <v>2255</v>
      </c>
    </row>
    <row r="192" spans="1:11" x14ac:dyDescent="0.25">
      <c r="A192" s="4" t="s">
        <v>84</v>
      </c>
      <c r="B192" s="4" t="s">
        <v>19</v>
      </c>
      <c r="C192" s="13">
        <f t="shared" si="5"/>
        <v>40</v>
      </c>
      <c r="D192" s="13">
        <f t="shared" si="5"/>
        <v>990</v>
      </c>
      <c r="E192" s="13">
        <f t="shared" si="5"/>
        <v>167</v>
      </c>
      <c r="F192" s="13">
        <f t="shared" si="5"/>
        <v>775</v>
      </c>
      <c r="G192" s="13">
        <f t="shared" si="5"/>
        <v>280</v>
      </c>
      <c r="H192" s="13">
        <f t="shared" si="5"/>
        <v>103</v>
      </c>
      <c r="I192" s="13">
        <f t="shared" si="5"/>
        <v>738</v>
      </c>
      <c r="J192" s="13">
        <f t="shared" si="5"/>
        <v>488</v>
      </c>
      <c r="K192" s="10">
        <f t="shared" si="3"/>
        <v>3581</v>
      </c>
    </row>
    <row r="193" spans="1:11" x14ac:dyDescent="0.25">
      <c r="A193" s="4" t="s">
        <v>84</v>
      </c>
      <c r="B193" s="4" t="s">
        <v>16</v>
      </c>
      <c r="C193" s="13">
        <f t="shared" si="5"/>
        <v>29</v>
      </c>
      <c r="D193" s="13">
        <f t="shared" si="5"/>
        <v>892</v>
      </c>
      <c r="E193" s="13">
        <f t="shared" si="5"/>
        <v>123</v>
      </c>
      <c r="F193" s="13">
        <f t="shared" si="5"/>
        <v>602</v>
      </c>
      <c r="G193" s="13">
        <f t="shared" si="5"/>
        <v>281</v>
      </c>
      <c r="H193" s="13">
        <f t="shared" si="5"/>
        <v>89</v>
      </c>
      <c r="I193" s="13">
        <f t="shared" si="5"/>
        <v>603</v>
      </c>
      <c r="J193" s="13">
        <f t="shared" si="5"/>
        <v>359</v>
      </c>
      <c r="K193" s="10">
        <f t="shared" si="3"/>
        <v>2978</v>
      </c>
    </row>
    <row r="194" spans="1:11" x14ac:dyDescent="0.25">
      <c r="A194" s="4" t="s">
        <v>84</v>
      </c>
      <c r="B194" s="4" t="s">
        <v>13</v>
      </c>
      <c r="C194" s="13">
        <f t="shared" si="5"/>
        <v>12</v>
      </c>
      <c r="D194" s="13">
        <f t="shared" si="5"/>
        <v>763</v>
      </c>
      <c r="E194" s="13">
        <f t="shared" si="5"/>
        <v>56</v>
      </c>
      <c r="F194" s="13">
        <f t="shared" si="5"/>
        <v>456</v>
      </c>
      <c r="G194" s="13">
        <f t="shared" si="5"/>
        <v>184</v>
      </c>
      <c r="H194" s="13">
        <f t="shared" si="5"/>
        <v>76</v>
      </c>
      <c r="I194" s="13">
        <f t="shared" si="5"/>
        <v>500</v>
      </c>
      <c r="J194" s="13">
        <f t="shared" si="5"/>
        <v>273</v>
      </c>
      <c r="K194" s="10">
        <f t="shared" si="3"/>
        <v>2320</v>
      </c>
    </row>
    <row r="195" spans="1:11" x14ac:dyDescent="0.25">
      <c r="A195" s="4" t="s">
        <v>84</v>
      </c>
      <c r="B195" s="4" t="s">
        <v>34</v>
      </c>
      <c r="C195" s="13">
        <f t="shared" si="5"/>
        <v>3</v>
      </c>
      <c r="D195" s="13">
        <f t="shared" si="5"/>
        <v>125</v>
      </c>
      <c r="E195" s="13">
        <f t="shared" si="5"/>
        <v>14</v>
      </c>
      <c r="F195" s="13">
        <f t="shared" si="5"/>
        <v>89</v>
      </c>
      <c r="G195" s="13">
        <f t="shared" si="5"/>
        <v>29</v>
      </c>
      <c r="H195" s="13">
        <f t="shared" si="5"/>
        <v>8</v>
      </c>
      <c r="I195" s="13">
        <f t="shared" si="5"/>
        <v>72</v>
      </c>
      <c r="J195" s="13">
        <f t="shared" si="5"/>
        <v>66</v>
      </c>
      <c r="K195" s="10">
        <f t="shared" si="3"/>
        <v>406</v>
      </c>
    </row>
    <row r="196" spans="1:11" x14ac:dyDescent="0.25">
      <c r="A196" s="4" t="s">
        <v>84</v>
      </c>
      <c r="B196" s="4" t="s">
        <v>11</v>
      </c>
      <c r="C196" s="13">
        <f t="shared" si="5"/>
        <v>17</v>
      </c>
      <c r="D196" s="13">
        <f t="shared" si="5"/>
        <v>842</v>
      </c>
      <c r="E196" s="13">
        <f t="shared" si="5"/>
        <v>50</v>
      </c>
      <c r="F196" s="13">
        <f t="shared" si="5"/>
        <v>455</v>
      </c>
      <c r="G196" s="13">
        <f t="shared" si="5"/>
        <v>193</v>
      </c>
      <c r="H196" s="13">
        <f t="shared" si="5"/>
        <v>78</v>
      </c>
      <c r="I196" s="13">
        <f t="shared" si="5"/>
        <v>581</v>
      </c>
      <c r="J196" s="13">
        <f t="shared" si="5"/>
        <v>283</v>
      </c>
      <c r="K196" s="10">
        <f t="shared" si="3"/>
        <v>2499</v>
      </c>
    </row>
    <row r="197" spans="1:11" x14ac:dyDescent="0.25">
      <c r="A197" s="4" t="s">
        <v>84</v>
      </c>
      <c r="B197" s="4" t="s">
        <v>9</v>
      </c>
      <c r="C197" s="13">
        <f t="shared" si="5"/>
        <v>24</v>
      </c>
      <c r="D197" s="13">
        <f t="shared" si="5"/>
        <v>784</v>
      </c>
      <c r="E197" s="13">
        <f t="shared" si="5"/>
        <v>13</v>
      </c>
      <c r="F197" s="13">
        <f t="shared" si="5"/>
        <v>376</v>
      </c>
      <c r="G197" s="13">
        <f t="shared" si="5"/>
        <v>213</v>
      </c>
      <c r="H197" s="13">
        <f t="shared" si="5"/>
        <v>62</v>
      </c>
      <c r="I197" s="13">
        <f t="shared" si="5"/>
        <v>554</v>
      </c>
      <c r="J197" s="13">
        <f t="shared" si="5"/>
        <v>190</v>
      </c>
      <c r="K197" s="10">
        <f t="shared" si="3"/>
        <v>2216</v>
      </c>
    </row>
    <row r="205" spans="1:11" x14ac:dyDescent="0.25">
      <c r="A205" s="6" t="s">
        <v>63</v>
      </c>
    </row>
    <row r="207" spans="1:11" x14ac:dyDescent="0.25">
      <c r="A207" s="7" t="s">
        <v>60</v>
      </c>
      <c r="B207" s="7" t="s">
        <v>64</v>
      </c>
      <c r="C207" s="13" t="s">
        <v>15</v>
      </c>
      <c r="D207" s="13" t="s">
        <v>33</v>
      </c>
      <c r="E207" s="13" t="s">
        <v>18</v>
      </c>
      <c r="F207" s="13" t="s">
        <v>37</v>
      </c>
      <c r="G207" s="13" t="s">
        <v>27</v>
      </c>
      <c r="H207" s="13" t="s">
        <v>21</v>
      </c>
      <c r="I207" s="13" t="s">
        <v>30</v>
      </c>
      <c r="J207" s="13" t="s">
        <v>24</v>
      </c>
      <c r="K207" s="10" t="s">
        <v>86</v>
      </c>
    </row>
    <row r="208" spans="1:11" x14ac:dyDescent="0.25">
      <c r="A208" s="4">
        <v>2000</v>
      </c>
      <c r="B208" s="4" t="s">
        <v>51</v>
      </c>
      <c r="C208" s="13">
        <v>1</v>
      </c>
      <c r="D208" s="13">
        <v>47</v>
      </c>
      <c r="E208" s="13">
        <v>4</v>
      </c>
      <c r="F208" s="13">
        <v>27</v>
      </c>
      <c r="G208" s="13">
        <v>13</v>
      </c>
      <c r="H208" s="13">
        <v>2</v>
      </c>
      <c r="I208" s="13">
        <v>29</v>
      </c>
      <c r="J208" s="13">
        <v>27</v>
      </c>
      <c r="K208" s="10">
        <f>SUM(C208:J208)</f>
        <v>150</v>
      </c>
    </row>
    <row r="209" spans="1:16" x14ac:dyDescent="0.25">
      <c r="A209" s="4">
        <v>2000</v>
      </c>
      <c r="B209" s="4" t="s">
        <v>57</v>
      </c>
      <c r="C209" s="13">
        <v>2</v>
      </c>
      <c r="D209" s="13">
        <v>46</v>
      </c>
      <c r="E209" s="13">
        <v>6</v>
      </c>
      <c r="F209" s="13">
        <v>19</v>
      </c>
      <c r="G209" s="13">
        <v>7</v>
      </c>
      <c r="H209" s="13">
        <v>2</v>
      </c>
      <c r="I209" s="13">
        <v>35</v>
      </c>
      <c r="J209" s="13">
        <v>17</v>
      </c>
      <c r="K209" s="10">
        <f t="shared" ref="K209:K272" si="6">SUM(C209:J209)</f>
        <v>134</v>
      </c>
    </row>
    <row r="210" spans="1:16" x14ac:dyDescent="0.25">
      <c r="A210" s="4">
        <v>2000</v>
      </c>
      <c r="B210" s="4" t="s">
        <v>47</v>
      </c>
      <c r="C210" s="13">
        <v>3</v>
      </c>
      <c r="D210" s="13">
        <v>29</v>
      </c>
      <c r="E210" s="13">
        <v>2</v>
      </c>
      <c r="F210" s="13">
        <v>21</v>
      </c>
      <c r="G210" s="13">
        <v>10</v>
      </c>
      <c r="H210" s="13">
        <v>3</v>
      </c>
      <c r="I210" s="13">
        <v>19</v>
      </c>
      <c r="J210" s="13">
        <v>11</v>
      </c>
      <c r="K210" s="10">
        <f t="shared" si="6"/>
        <v>98</v>
      </c>
    </row>
    <row r="211" spans="1:16" x14ac:dyDescent="0.25">
      <c r="A211" s="4">
        <v>2000</v>
      </c>
      <c r="B211" s="4" t="s">
        <v>53</v>
      </c>
      <c r="C211" s="13">
        <v>1</v>
      </c>
      <c r="D211" s="13">
        <v>76</v>
      </c>
      <c r="E211" s="13">
        <v>10</v>
      </c>
      <c r="F211" s="13">
        <v>32</v>
      </c>
      <c r="G211" s="13">
        <v>27</v>
      </c>
      <c r="H211" s="13">
        <v>6</v>
      </c>
      <c r="I211" s="13">
        <v>49</v>
      </c>
      <c r="J211" s="13">
        <v>34</v>
      </c>
      <c r="K211" s="10">
        <f t="shared" si="6"/>
        <v>235</v>
      </c>
    </row>
    <row r="212" spans="1:16" x14ac:dyDescent="0.25">
      <c r="A212" s="4">
        <v>2000</v>
      </c>
      <c r="B212" s="4" t="s">
        <v>48</v>
      </c>
      <c r="C212" s="13">
        <v>1</v>
      </c>
      <c r="D212" s="13">
        <v>38</v>
      </c>
      <c r="E212" s="13">
        <v>3</v>
      </c>
      <c r="F212" s="13">
        <v>19</v>
      </c>
      <c r="G212" s="13">
        <v>10</v>
      </c>
      <c r="I212" s="13">
        <v>16</v>
      </c>
      <c r="J212" s="13">
        <v>9</v>
      </c>
      <c r="K212" s="10">
        <f t="shared" si="6"/>
        <v>96</v>
      </c>
      <c r="M212"/>
      <c r="N212" s="4"/>
      <c r="O212" s="3"/>
      <c r="P212" s="18"/>
    </row>
    <row r="213" spans="1:16" x14ac:dyDescent="0.25">
      <c r="A213" s="4">
        <v>2000</v>
      </c>
      <c r="B213" s="4" t="s">
        <v>54</v>
      </c>
      <c r="C213" s="13">
        <v>1</v>
      </c>
      <c r="D213" s="13">
        <v>69</v>
      </c>
      <c r="E213" s="13">
        <v>2</v>
      </c>
      <c r="F213" s="13">
        <v>51</v>
      </c>
      <c r="G213" s="13">
        <v>23</v>
      </c>
      <c r="H213" s="13">
        <v>7</v>
      </c>
      <c r="I213" s="13">
        <v>51</v>
      </c>
      <c r="J213" s="13">
        <v>17</v>
      </c>
      <c r="K213" s="10">
        <f t="shared" si="6"/>
        <v>221</v>
      </c>
    </row>
    <row r="214" spans="1:16" x14ac:dyDescent="0.25">
      <c r="A214" s="4">
        <v>2000</v>
      </c>
      <c r="B214" s="4" t="s">
        <v>49</v>
      </c>
      <c r="D214" s="13">
        <v>36</v>
      </c>
      <c r="E214" s="13">
        <v>3</v>
      </c>
      <c r="F214" s="13">
        <v>25</v>
      </c>
      <c r="G214" s="13">
        <v>7</v>
      </c>
      <c r="I214" s="13">
        <v>25</v>
      </c>
      <c r="J214" s="13">
        <v>13</v>
      </c>
      <c r="K214" s="10">
        <f t="shared" si="6"/>
        <v>109</v>
      </c>
    </row>
    <row r="215" spans="1:16" x14ac:dyDescent="0.25">
      <c r="A215" s="4">
        <v>2000</v>
      </c>
      <c r="B215" s="4" t="s">
        <v>55</v>
      </c>
      <c r="C215" s="13">
        <v>1</v>
      </c>
      <c r="D215" s="13">
        <v>55</v>
      </c>
      <c r="E215" s="13">
        <v>6</v>
      </c>
      <c r="F215" s="13">
        <v>32</v>
      </c>
      <c r="G215" s="13">
        <v>18</v>
      </c>
      <c r="H215" s="13">
        <v>4</v>
      </c>
      <c r="I215" s="13">
        <v>57</v>
      </c>
      <c r="J215" s="13">
        <v>26</v>
      </c>
      <c r="K215" s="10">
        <f t="shared" si="6"/>
        <v>199</v>
      </c>
    </row>
    <row r="216" spans="1:16" x14ac:dyDescent="0.25">
      <c r="A216" s="4">
        <v>2000</v>
      </c>
      <c r="B216" s="4" t="s">
        <v>50</v>
      </c>
      <c r="C216" s="13">
        <v>2</v>
      </c>
      <c r="D216" s="13">
        <v>52</v>
      </c>
      <c r="E216" s="13">
        <v>4</v>
      </c>
      <c r="F216" s="13">
        <v>25</v>
      </c>
      <c r="G216" s="13">
        <v>8</v>
      </c>
      <c r="H216" s="13">
        <v>4</v>
      </c>
      <c r="I216" s="13">
        <v>35</v>
      </c>
      <c r="J216" s="13">
        <v>13</v>
      </c>
      <c r="K216" s="10">
        <f t="shared" si="6"/>
        <v>143</v>
      </c>
    </row>
    <row r="217" spans="1:16" x14ac:dyDescent="0.25">
      <c r="A217" s="4">
        <v>2000</v>
      </c>
      <c r="B217" s="4" t="s">
        <v>56</v>
      </c>
      <c r="D217" s="13">
        <v>63</v>
      </c>
      <c r="E217" s="13">
        <v>5</v>
      </c>
      <c r="F217" s="13">
        <v>24</v>
      </c>
      <c r="G217" s="13">
        <v>13</v>
      </c>
      <c r="H217" s="13">
        <v>7</v>
      </c>
      <c r="I217" s="13">
        <v>27</v>
      </c>
      <c r="J217" s="13">
        <v>11</v>
      </c>
      <c r="K217" s="10">
        <f t="shared" si="6"/>
        <v>150</v>
      </c>
    </row>
    <row r="218" spans="1:16" x14ac:dyDescent="0.25">
      <c r="A218" s="4">
        <v>2000</v>
      </c>
      <c r="B218" s="4" t="s">
        <v>46</v>
      </c>
      <c r="C218" s="13">
        <v>4</v>
      </c>
      <c r="D218" s="17">
        <v>38</v>
      </c>
      <c r="E218" s="13">
        <v>2</v>
      </c>
      <c r="F218" s="13">
        <v>17</v>
      </c>
      <c r="G218" s="13">
        <v>15</v>
      </c>
      <c r="H218" s="13">
        <v>5</v>
      </c>
      <c r="I218" s="13">
        <v>34</v>
      </c>
      <c r="J218" s="13">
        <v>18</v>
      </c>
      <c r="K218" s="10">
        <f t="shared" si="6"/>
        <v>133</v>
      </c>
    </row>
    <row r="219" spans="1:16" x14ac:dyDescent="0.25">
      <c r="A219" s="4">
        <v>2000</v>
      </c>
      <c r="B219" s="4" t="s">
        <v>52</v>
      </c>
      <c r="C219" s="13">
        <v>2</v>
      </c>
      <c r="D219" s="13">
        <v>54</v>
      </c>
      <c r="E219" s="13">
        <v>4</v>
      </c>
      <c r="F219" s="13">
        <v>25</v>
      </c>
      <c r="G219" s="13">
        <v>15</v>
      </c>
      <c r="H219" s="13">
        <v>3</v>
      </c>
      <c r="I219" s="13">
        <v>30</v>
      </c>
      <c r="J219" s="13">
        <v>16</v>
      </c>
      <c r="K219" s="10">
        <f t="shared" si="6"/>
        <v>149</v>
      </c>
    </row>
    <row r="220" spans="1:16" x14ac:dyDescent="0.25">
      <c r="A220" s="4">
        <v>2001</v>
      </c>
      <c r="B220" s="4" t="s">
        <v>51</v>
      </c>
      <c r="C220" s="13">
        <v>1</v>
      </c>
      <c r="D220" s="13">
        <v>38</v>
      </c>
      <c r="E220" s="13">
        <v>1</v>
      </c>
      <c r="F220" s="13">
        <v>26</v>
      </c>
      <c r="G220" s="13">
        <v>12</v>
      </c>
      <c r="H220" s="13">
        <v>6</v>
      </c>
      <c r="I220" s="13">
        <v>40</v>
      </c>
      <c r="J220" s="13">
        <v>10</v>
      </c>
      <c r="K220" s="10">
        <f t="shared" si="6"/>
        <v>134</v>
      </c>
    </row>
    <row r="221" spans="1:16" x14ac:dyDescent="0.25">
      <c r="A221" s="4">
        <v>2001</v>
      </c>
      <c r="B221" s="4" t="s">
        <v>57</v>
      </c>
      <c r="C221" s="13">
        <v>1</v>
      </c>
      <c r="D221" s="13">
        <v>38</v>
      </c>
      <c r="E221" s="13">
        <v>4</v>
      </c>
      <c r="F221" s="13">
        <v>15</v>
      </c>
      <c r="G221" s="13">
        <v>10</v>
      </c>
      <c r="H221" s="13">
        <v>9</v>
      </c>
      <c r="I221" s="13">
        <v>28</v>
      </c>
      <c r="J221" s="13">
        <v>15</v>
      </c>
      <c r="K221" s="10">
        <f t="shared" si="6"/>
        <v>120</v>
      </c>
    </row>
    <row r="222" spans="1:16" x14ac:dyDescent="0.25">
      <c r="A222" s="4">
        <v>2001</v>
      </c>
      <c r="B222" s="4" t="s">
        <v>47</v>
      </c>
      <c r="C222" s="13">
        <v>1</v>
      </c>
      <c r="D222" s="13">
        <v>19</v>
      </c>
      <c r="E222" s="13">
        <v>3</v>
      </c>
      <c r="F222" s="13">
        <v>10</v>
      </c>
      <c r="G222" s="13">
        <v>2</v>
      </c>
      <c r="I222" s="13">
        <v>30</v>
      </c>
      <c r="J222" s="13">
        <v>11</v>
      </c>
      <c r="K222" s="10">
        <f t="shared" si="6"/>
        <v>76</v>
      </c>
    </row>
    <row r="223" spans="1:16" x14ac:dyDescent="0.25">
      <c r="A223" s="4">
        <v>2001</v>
      </c>
      <c r="B223" s="4" t="s">
        <v>53</v>
      </c>
      <c r="D223" s="13">
        <v>63</v>
      </c>
      <c r="E223" s="13">
        <v>5</v>
      </c>
      <c r="F223" s="13">
        <v>46</v>
      </c>
      <c r="G223" s="13">
        <v>21</v>
      </c>
      <c r="H223" s="13">
        <v>7</v>
      </c>
      <c r="I223" s="13">
        <v>56</v>
      </c>
      <c r="J223" s="13">
        <v>13</v>
      </c>
      <c r="K223" s="10">
        <f t="shared" si="6"/>
        <v>211</v>
      </c>
    </row>
    <row r="224" spans="1:16" x14ac:dyDescent="0.25">
      <c r="A224" s="4">
        <v>2001</v>
      </c>
      <c r="B224" s="4" t="s">
        <v>48</v>
      </c>
      <c r="D224" s="13">
        <v>25</v>
      </c>
      <c r="E224" s="13">
        <v>3</v>
      </c>
      <c r="F224" s="13">
        <v>20</v>
      </c>
      <c r="G224" s="13">
        <v>10</v>
      </c>
      <c r="H224" s="13">
        <v>3</v>
      </c>
      <c r="I224" s="13">
        <v>21</v>
      </c>
      <c r="J224" s="13">
        <v>10</v>
      </c>
      <c r="K224" s="10">
        <f t="shared" si="6"/>
        <v>92</v>
      </c>
    </row>
    <row r="225" spans="1:11" x14ac:dyDescent="0.25">
      <c r="A225" s="4">
        <v>2001</v>
      </c>
      <c r="B225" s="4" t="s">
        <v>54</v>
      </c>
      <c r="C225" s="13">
        <v>3</v>
      </c>
      <c r="D225" s="13">
        <v>73</v>
      </c>
      <c r="E225" s="13">
        <v>11</v>
      </c>
      <c r="F225" s="13">
        <v>40</v>
      </c>
      <c r="G225" s="13">
        <v>15</v>
      </c>
      <c r="H225" s="13">
        <v>10</v>
      </c>
      <c r="I225" s="13">
        <v>50</v>
      </c>
      <c r="J225" s="13">
        <v>20</v>
      </c>
      <c r="K225" s="10">
        <f t="shared" si="6"/>
        <v>222</v>
      </c>
    </row>
    <row r="226" spans="1:11" x14ac:dyDescent="0.25">
      <c r="A226" s="4">
        <v>2001</v>
      </c>
      <c r="B226" s="4" t="s">
        <v>49</v>
      </c>
      <c r="D226" s="13">
        <v>27</v>
      </c>
      <c r="E226" s="13">
        <v>1</v>
      </c>
      <c r="F226" s="13">
        <v>22</v>
      </c>
      <c r="G226" s="13">
        <v>11</v>
      </c>
      <c r="H226" s="13">
        <v>2</v>
      </c>
      <c r="I226" s="13">
        <v>26</v>
      </c>
      <c r="J226" s="13">
        <v>12</v>
      </c>
      <c r="K226" s="10">
        <f t="shared" si="6"/>
        <v>101</v>
      </c>
    </row>
    <row r="227" spans="1:11" x14ac:dyDescent="0.25">
      <c r="A227" s="4">
        <v>2001</v>
      </c>
      <c r="B227" s="4" t="s">
        <v>55</v>
      </c>
      <c r="C227" s="13">
        <v>3</v>
      </c>
      <c r="D227" s="13">
        <v>52</v>
      </c>
      <c r="E227" s="13">
        <v>4</v>
      </c>
      <c r="F227" s="13">
        <v>30</v>
      </c>
      <c r="G227" s="13">
        <v>22</v>
      </c>
      <c r="H227" s="13">
        <v>5</v>
      </c>
      <c r="I227" s="13">
        <v>35</v>
      </c>
      <c r="J227" s="13">
        <v>14</v>
      </c>
      <c r="K227" s="10">
        <f t="shared" si="6"/>
        <v>165</v>
      </c>
    </row>
    <row r="228" spans="1:11" x14ac:dyDescent="0.25">
      <c r="A228" s="4">
        <v>2001</v>
      </c>
      <c r="B228" s="4" t="s">
        <v>50</v>
      </c>
      <c r="C228" s="13">
        <v>1</v>
      </c>
      <c r="D228" s="13">
        <v>40</v>
      </c>
      <c r="E228" s="13">
        <v>2</v>
      </c>
      <c r="F228" s="13">
        <v>17</v>
      </c>
      <c r="G228" s="13">
        <v>9</v>
      </c>
      <c r="H228" s="13">
        <v>3</v>
      </c>
      <c r="I228" s="13">
        <v>30</v>
      </c>
      <c r="J228" s="13">
        <v>14</v>
      </c>
      <c r="K228" s="10">
        <f t="shared" si="6"/>
        <v>116</v>
      </c>
    </row>
    <row r="229" spans="1:11" x14ac:dyDescent="0.25">
      <c r="A229" s="4">
        <v>2001</v>
      </c>
      <c r="B229" s="4" t="s">
        <v>56</v>
      </c>
      <c r="C229" s="13">
        <v>1</v>
      </c>
      <c r="D229" s="13">
        <v>44</v>
      </c>
      <c r="E229" s="13">
        <v>6</v>
      </c>
      <c r="F229" s="13">
        <v>24</v>
      </c>
      <c r="G229" s="13">
        <v>20</v>
      </c>
      <c r="H229" s="13">
        <v>6</v>
      </c>
      <c r="I229" s="13">
        <v>38</v>
      </c>
      <c r="J229" s="13">
        <v>18</v>
      </c>
      <c r="K229" s="10">
        <f t="shared" si="6"/>
        <v>157</v>
      </c>
    </row>
    <row r="230" spans="1:11" x14ac:dyDescent="0.25">
      <c r="A230" s="4">
        <v>2001</v>
      </c>
      <c r="B230" s="4" t="s">
        <v>46</v>
      </c>
      <c r="C230" s="13">
        <v>4</v>
      </c>
      <c r="D230" s="13">
        <v>42</v>
      </c>
      <c r="E230" s="13">
        <v>4</v>
      </c>
      <c r="F230" s="13">
        <v>31</v>
      </c>
      <c r="G230" s="13">
        <v>12</v>
      </c>
      <c r="H230" s="13">
        <v>4</v>
      </c>
      <c r="I230" s="13">
        <v>44</v>
      </c>
      <c r="J230" s="13">
        <v>12</v>
      </c>
      <c r="K230" s="10">
        <f t="shared" si="6"/>
        <v>153</v>
      </c>
    </row>
    <row r="231" spans="1:11" x14ac:dyDescent="0.25">
      <c r="A231" s="4">
        <v>2001</v>
      </c>
      <c r="B231" s="4" t="s">
        <v>52</v>
      </c>
      <c r="C231" s="13">
        <v>1</v>
      </c>
      <c r="D231" s="13">
        <v>63</v>
      </c>
      <c r="E231" s="13">
        <v>6</v>
      </c>
      <c r="F231" s="13">
        <v>43</v>
      </c>
      <c r="G231" s="13">
        <v>9</v>
      </c>
      <c r="H231" s="13">
        <v>6</v>
      </c>
      <c r="I231" s="13">
        <v>46</v>
      </c>
      <c r="J231" s="13">
        <v>16</v>
      </c>
      <c r="K231" s="10">
        <f t="shared" si="6"/>
        <v>190</v>
      </c>
    </row>
    <row r="232" spans="1:11" x14ac:dyDescent="0.25">
      <c r="A232" s="4">
        <v>2002</v>
      </c>
      <c r="B232" s="4" t="s">
        <v>51</v>
      </c>
      <c r="C232" s="13">
        <v>2</v>
      </c>
      <c r="D232" s="13">
        <v>62</v>
      </c>
      <c r="E232" s="13">
        <v>5</v>
      </c>
      <c r="F232" s="13">
        <v>40</v>
      </c>
      <c r="G232" s="13">
        <v>19</v>
      </c>
      <c r="H232" s="13">
        <v>5</v>
      </c>
      <c r="I232" s="13">
        <v>34</v>
      </c>
      <c r="J232" s="13">
        <v>24</v>
      </c>
      <c r="K232" s="10">
        <f t="shared" si="6"/>
        <v>191</v>
      </c>
    </row>
    <row r="233" spans="1:11" x14ac:dyDescent="0.25">
      <c r="A233" s="4">
        <v>2002</v>
      </c>
      <c r="B233" s="4" t="s">
        <v>57</v>
      </c>
      <c r="D233" s="13">
        <v>45</v>
      </c>
      <c r="E233" s="13">
        <v>8</v>
      </c>
      <c r="F233" s="13">
        <v>22</v>
      </c>
      <c r="G233" s="13">
        <v>13</v>
      </c>
      <c r="H233" s="13">
        <v>5</v>
      </c>
      <c r="I233" s="13">
        <v>33</v>
      </c>
      <c r="J233" s="13">
        <v>14</v>
      </c>
      <c r="K233" s="10">
        <f t="shared" si="6"/>
        <v>140</v>
      </c>
    </row>
    <row r="234" spans="1:11" x14ac:dyDescent="0.25">
      <c r="A234" s="4">
        <v>2002</v>
      </c>
      <c r="B234" s="4" t="s">
        <v>47</v>
      </c>
      <c r="D234" s="13">
        <v>36</v>
      </c>
      <c r="E234" s="13">
        <v>4</v>
      </c>
      <c r="F234" s="13">
        <v>20</v>
      </c>
      <c r="G234" s="13">
        <v>8</v>
      </c>
      <c r="H234" s="13">
        <v>2</v>
      </c>
      <c r="I234" s="13">
        <v>24</v>
      </c>
      <c r="J234" s="13">
        <v>5</v>
      </c>
      <c r="K234" s="10">
        <f t="shared" si="6"/>
        <v>99</v>
      </c>
    </row>
    <row r="235" spans="1:11" x14ac:dyDescent="0.25">
      <c r="A235" s="4">
        <v>2002</v>
      </c>
      <c r="B235" s="4" t="s">
        <v>53</v>
      </c>
      <c r="C235" s="13">
        <v>6</v>
      </c>
      <c r="D235" s="13">
        <v>76</v>
      </c>
      <c r="E235" s="13">
        <v>1</v>
      </c>
      <c r="F235" s="13">
        <v>41</v>
      </c>
      <c r="G235" s="13">
        <v>18</v>
      </c>
      <c r="H235" s="13">
        <v>5</v>
      </c>
      <c r="I235" s="13">
        <v>53</v>
      </c>
      <c r="J235" s="13">
        <v>22</v>
      </c>
      <c r="K235" s="10">
        <f t="shared" si="6"/>
        <v>222</v>
      </c>
    </row>
    <row r="236" spans="1:11" x14ac:dyDescent="0.25">
      <c r="A236" s="4">
        <v>2002</v>
      </c>
      <c r="B236" s="4" t="s">
        <v>48</v>
      </c>
      <c r="D236" s="13">
        <v>35</v>
      </c>
      <c r="E236" s="13">
        <v>1</v>
      </c>
      <c r="F236" s="13">
        <v>28</v>
      </c>
      <c r="G236" s="13">
        <v>6</v>
      </c>
      <c r="I236" s="13">
        <v>18</v>
      </c>
      <c r="J236" s="13">
        <v>7</v>
      </c>
      <c r="K236" s="10">
        <f t="shared" si="6"/>
        <v>95</v>
      </c>
    </row>
    <row r="237" spans="1:11" x14ac:dyDescent="0.25">
      <c r="A237" s="4">
        <v>2002</v>
      </c>
      <c r="B237" s="4" t="s">
        <v>54</v>
      </c>
      <c r="C237" s="13">
        <v>1</v>
      </c>
      <c r="D237" s="13">
        <v>65</v>
      </c>
      <c r="E237" s="13">
        <v>3</v>
      </c>
      <c r="F237" s="13">
        <v>45</v>
      </c>
      <c r="G237" s="13">
        <v>19</v>
      </c>
      <c r="H237" s="13">
        <v>4</v>
      </c>
      <c r="I237" s="13">
        <v>46</v>
      </c>
      <c r="J237" s="13">
        <v>20</v>
      </c>
      <c r="K237" s="10">
        <f t="shared" si="6"/>
        <v>203</v>
      </c>
    </row>
    <row r="238" spans="1:11" x14ac:dyDescent="0.25">
      <c r="A238" s="4">
        <v>2002</v>
      </c>
      <c r="B238" s="4" t="s">
        <v>49</v>
      </c>
      <c r="D238" s="13">
        <v>30</v>
      </c>
      <c r="F238" s="13">
        <v>28</v>
      </c>
      <c r="G238" s="13">
        <v>10</v>
      </c>
      <c r="H238" s="13">
        <v>1</v>
      </c>
      <c r="I238" s="13">
        <v>21</v>
      </c>
      <c r="J238" s="13">
        <v>9</v>
      </c>
      <c r="K238" s="10">
        <f t="shared" si="6"/>
        <v>99</v>
      </c>
    </row>
    <row r="239" spans="1:11" x14ac:dyDescent="0.25">
      <c r="A239" s="4">
        <v>2002</v>
      </c>
      <c r="B239" s="4" t="s">
        <v>55</v>
      </c>
      <c r="D239" s="13">
        <v>63</v>
      </c>
      <c r="E239" s="13">
        <v>10</v>
      </c>
      <c r="F239" s="13">
        <v>23</v>
      </c>
      <c r="G239" s="13">
        <v>23</v>
      </c>
      <c r="H239" s="13">
        <v>6</v>
      </c>
      <c r="I239" s="13">
        <v>46</v>
      </c>
      <c r="J239" s="13">
        <v>22</v>
      </c>
      <c r="K239" s="10">
        <f t="shared" si="6"/>
        <v>193</v>
      </c>
    </row>
    <row r="240" spans="1:11" x14ac:dyDescent="0.25">
      <c r="A240" s="4">
        <v>2002</v>
      </c>
      <c r="B240" s="4" t="s">
        <v>50</v>
      </c>
      <c r="C240" s="13">
        <v>1</v>
      </c>
      <c r="D240" s="13">
        <v>34</v>
      </c>
      <c r="E240" s="13">
        <v>13</v>
      </c>
      <c r="F240" s="13">
        <v>19</v>
      </c>
      <c r="G240" s="13">
        <v>10</v>
      </c>
      <c r="H240" s="13">
        <v>1</v>
      </c>
      <c r="I240" s="13">
        <v>26</v>
      </c>
      <c r="J240" s="13">
        <v>8</v>
      </c>
      <c r="K240" s="10">
        <f t="shared" si="6"/>
        <v>112</v>
      </c>
    </row>
    <row r="241" spans="1:11" x14ac:dyDescent="0.25">
      <c r="A241" s="4">
        <v>2002</v>
      </c>
      <c r="B241" s="4" t="s">
        <v>56</v>
      </c>
      <c r="D241" s="13">
        <v>44</v>
      </c>
      <c r="E241" s="13">
        <v>3</v>
      </c>
      <c r="F241" s="13">
        <v>26</v>
      </c>
      <c r="G241" s="13">
        <v>12</v>
      </c>
      <c r="H241" s="13">
        <v>3</v>
      </c>
      <c r="I241" s="13">
        <v>34</v>
      </c>
      <c r="J241" s="13">
        <v>14</v>
      </c>
      <c r="K241" s="10">
        <f t="shared" si="6"/>
        <v>136</v>
      </c>
    </row>
    <row r="242" spans="1:11" x14ac:dyDescent="0.25">
      <c r="A242" s="4">
        <v>2002</v>
      </c>
      <c r="B242" s="4" t="s">
        <v>46</v>
      </c>
      <c r="D242" s="13">
        <v>28</v>
      </c>
      <c r="E242" s="13">
        <v>5</v>
      </c>
      <c r="F242" s="13">
        <v>16</v>
      </c>
      <c r="G242" s="13">
        <v>7</v>
      </c>
      <c r="H242" s="13">
        <v>3</v>
      </c>
      <c r="I242" s="13">
        <v>26</v>
      </c>
      <c r="J242" s="13">
        <v>13</v>
      </c>
      <c r="K242" s="10">
        <f t="shared" si="6"/>
        <v>98</v>
      </c>
    </row>
    <row r="243" spans="1:11" x14ac:dyDescent="0.25">
      <c r="A243" s="4">
        <v>2002</v>
      </c>
      <c r="B243" s="4" t="s">
        <v>52</v>
      </c>
      <c r="D243" s="13">
        <v>43</v>
      </c>
      <c r="E243" s="13">
        <v>2</v>
      </c>
      <c r="F243" s="13">
        <v>14</v>
      </c>
      <c r="G243" s="13">
        <v>9</v>
      </c>
      <c r="H243" s="13">
        <v>2</v>
      </c>
      <c r="I243" s="13">
        <v>36</v>
      </c>
      <c r="J243" s="13">
        <v>21</v>
      </c>
      <c r="K243" s="10">
        <f t="shared" si="6"/>
        <v>127</v>
      </c>
    </row>
    <row r="244" spans="1:11" x14ac:dyDescent="0.25">
      <c r="A244" s="4">
        <v>2003</v>
      </c>
      <c r="B244" s="4" t="s">
        <v>51</v>
      </c>
      <c r="C244" s="13">
        <v>1</v>
      </c>
      <c r="D244" s="13">
        <v>40</v>
      </c>
      <c r="E244" s="13">
        <v>3</v>
      </c>
      <c r="F244" s="13">
        <v>24</v>
      </c>
      <c r="G244" s="13">
        <v>18</v>
      </c>
      <c r="H244" s="13">
        <v>5</v>
      </c>
      <c r="I244" s="13">
        <v>23</v>
      </c>
      <c r="J244" s="13">
        <v>14</v>
      </c>
      <c r="K244" s="10">
        <f t="shared" si="6"/>
        <v>128</v>
      </c>
    </row>
    <row r="245" spans="1:11" x14ac:dyDescent="0.25">
      <c r="A245" s="4">
        <v>2003</v>
      </c>
      <c r="B245" s="4" t="s">
        <v>57</v>
      </c>
      <c r="C245" s="13">
        <v>1</v>
      </c>
      <c r="D245" s="13">
        <v>42</v>
      </c>
      <c r="E245" s="13">
        <v>3</v>
      </c>
      <c r="F245" s="13">
        <v>22</v>
      </c>
      <c r="G245" s="13">
        <v>10</v>
      </c>
      <c r="H245" s="13">
        <v>3</v>
      </c>
      <c r="I245" s="13">
        <v>39</v>
      </c>
      <c r="J245" s="13">
        <v>20</v>
      </c>
      <c r="K245" s="10">
        <f t="shared" si="6"/>
        <v>140</v>
      </c>
    </row>
    <row r="246" spans="1:11" x14ac:dyDescent="0.25">
      <c r="A246" s="4">
        <v>2003</v>
      </c>
      <c r="B246" s="4" t="s">
        <v>47</v>
      </c>
      <c r="C246" s="13">
        <v>2</v>
      </c>
      <c r="D246" s="13">
        <v>23</v>
      </c>
      <c r="E246" s="13">
        <v>1</v>
      </c>
      <c r="F246" s="13">
        <v>24</v>
      </c>
      <c r="G246" s="13">
        <v>15</v>
      </c>
      <c r="H246" s="13">
        <v>2</v>
      </c>
      <c r="I246" s="13">
        <v>17</v>
      </c>
      <c r="J246" s="13">
        <v>11</v>
      </c>
      <c r="K246" s="10">
        <f t="shared" si="6"/>
        <v>95</v>
      </c>
    </row>
    <row r="247" spans="1:11" x14ac:dyDescent="0.25">
      <c r="A247" s="4">
        <v>2003</v>
      </c>
      <c r="B247" s="4" t="s">
        <v>53</v>
      </c>
      <c r="C247" s="13">
        <v>1</v>
      </c>
      <c r="D247" s="13">
        <v>83</v>
      </c>
      <c r="E247" s="13">
        <v>2</v>
      </c>
      <c r="F247" s="13">
        <v>38</v>
      </c>
      <c r="G247" s="13">
        <v>18</v>
      </c>
      <c r="H247" s="13">
        <v>4</v>
      </c>
      <c r="I247" s="13">
        <v>37</v>
      </c>
      <c r="J247" s="13">
        <v>23</v>
      </c>
      <c r="K247" s="10">
        <f t="shared" si="6"/>
        <v>206</v>
      </c>
    </row>
    <row r="248" spans="1:11" x14ac:dyDescent="0.25">
      <c r="A248" s="4">
        <v>2003</v>
      </c>
      <c r="B248" s="4" t="s">
        <v>48</v>
      </c>
      <c r="C248" s="13">
        <v>1</v>
      </c>
      <c r="D248" s="13">
        <v>23</v>
      </c>
      <c r="E248" s="13">
        <v>5</v>
      </c>
      <c r="F248" s="13">
        <v>9</v>
      </c>
      <c r="G248" s="13">
        <v>8</v>
      </c>
      <c r="I248" s="13">
        <v>26</v>
      </c>
      <c r="J248" s="13">
        <v>7</v>
      </c>
      <c r="K248" s="10">
        <f t="shared" si="6"/>
        <v>79</v>
      </c>
    </row>
    <row r="249" spans="1:11" x14ac:dyDescent="0.25">
      <c r="A249" s="4">
        <v>2003</v>
      </c>
      <c r="B249" s="4" t="s">
        <v>54</v>
      </c>
      <c r="C249" s="13">
        <v>4</v>
      </c>
      <c r="D249" s="13">
        <v>61</v>
      </c>
      <c r="E249" s="13">
        <v>5</v>
      </c>
      <c r="F249" s="13">
        <v>40</v>
      </c>
      <c r="G249" s="13">
        <v>21</v>
      </c>
      <c r="H249" s="13">
        <v>4</v>
      </c>
      <c r="I249" s="13">
        <v>53</v>
      </c>
      <c r="J249" s="13">
        <v>20</v>
      </c>
      <c r="K249" s="10">
        <f t="shared" si="6"/>
        <v>208</v>
      </c>
    </row>
    <row r="250" spans="1:11" x14ac:dyDescent="0.25">
      <c r="A250" s="4">
        <v>2003</v>
      </c>
      <c r="B250" s="4" t="s">
        <v>49</v>
      </c>
      <c r="D250" s="13">
        <v>31</v>
      </c>
      <c r="E250" s="13">
        <v>3</v>
      </c>
      <c r="F250" s="13">
        <v>23</v>
      </c>
      <c r="G250" s="13">
        <v>14</v>
      </c>
      <c r="H250" s="13">
        <v>1</v>
      </c>
      <c r="I250" s="13">
        <v>23</v>
      </c>
      <c r="J250" s="13">
        <v>8</v>
      </c>
      <c r="K250" s="10">
        <f t="shared" si="6"/>
        <v>103</v>
      </c>
    </row>
    <row r="251" spans="1:11" x14ac:dyDescent="0.25">
      <c r="A251" s="4">
        <v>2003</v>
      </c>
      <c r="B251" s="4" t="s">
        <v>55</v>
      </c>
      <c r="C251" s="13">
        <v>1</v>
      </c>
      <c r="D251" s="13">
        <v>55</v>
      </c>
      <c r="E251" s="13">
        <v>7</v>
      </c>
      <c r="F251" s="13">
        <v>26</v>
      </c>
      <c r="G251" s="13">
        <v>13</v>
      </c>
      <c r="H251" s="13">
        <v>8</v>
      </c>
      <c r="I251" s="13">
        <v>29</v>
      </c>
      <c r="J251" s="13">
        <v>9</v>
      </c>
      <c r="K251" s="10">
        <f t="shared" si="6"/>
        <v>148</v>
      </c>
    </row>
    <row r="252" spans="1:11" x14ac:dyDescent="0.25">
      <c r="A252" s="4">
        <v>2003</v>
      </c>
      <c r="B252" s="4" t="s">
        <v>50</v>
      </c>
      <c r="D252" s="13">
        <v>29</v>
      </c>
      <c r="E252" s="13">
        <v>3</v>
      </c>
      <c r="F252" s="13">
        <v>32</v>
      </c>
      <c r="G252" s="13">
        <v>7</v>
      </c>
      <c r="H252" s="13">
        <v>1</v>
      </c>
      <c r="I252" s="13">
        <v>12</v>
      </c>
      <c r="J252" s="13">
        <v>13</v>
      </c>
      <c r="K252" s="10">
        <f t="shared" si="6"/>
        <v>97</v>
      </c>
    </row>
    <row r="253" spans="1:11" x14ac:dyDescent="0.25">
      <c r="A253" s="4">
        <v>2003</v>
      </c>
      <c r="B253" s="4" t="s">
        <v>56</v>
      </c>
      <c r="D253" s="13">
        <v>54</v>
      </c>
      <c r="E253" s="13">
        <v>5</v>
      </c>
      <c r="F253" s="13">
        <v>18</v>
      </c>
      <c r="G253" s="13">
        <v>8</v>
      </c>
      <c r="H253" s="13">
        <v>1</v>
      </c>
      <c r="I253" s="13">
        <v>16</v>
      </c>
      <c r="J253" s="13">
        <v>21</v>
      </c>
      <c r="K253" s="10">
        <f t="shared" si="6"/>
        <v>123</v>
      </c>
    </row>
    <row r="254" spans="1:11" x14ac:dyDescent="0.25">
      <c r="A254" s="4">
        <v>2003</v>
      </c>
      <c r="B254" s="4" t="s">
        <v>46</v>
      </c>
      <c r="D254" s="13">
        <v>47</v>
      </c>
      <c r="E254" s="13">
        <v>6</v>
      </c>
      <c r="F254" s="13">
        <v>27</v>
      </c>
      <c r="G254" s="13">
        <v>11</v>
      </c>
      <c r="H254" s="13">
        <v>4</v>
      </c>
      <c r="I254" s="13">
        <v>26</v>
      </c>
      <c r="J254" s="13">
        <v>12</v>
      </c>
      <c r="K254" s="10">
        <f t="shared" si="6"/>
        <v>133</v>
      </c>
    </row>
    <row r="255" spans="1:11" x14ac:dyDescent="0.25">
      <c r="A255" s="4">
        <v>2003</v>
      </c>
      <c r="B255" s="4" t="s">
        <v>52</v>
      </c>
      <c r="D255" s="13">
        <v>51</v>
      </c>
      <c r="E255" s="13">
        <v>10</v>
      </c>
      <c r="F255" s="13">
        <v>27</v>
      </c>
      <c r="G255" s="13">
        <v>14</v>
      </c>
      <c r="H255" s="13">
        <v>8</v>
      </c>
      <c r="I255" s="13">
        <v>29</v>
      </c>
      <c r="J255" s="13">
        <v>22</v>
      </c>
      <c r="K255" s="10">
        <f t="shared" si="6"/>
        <v>161</v>
      </c>
    </row>
    <row r="256" spans="1:11" x14ac:dyDescent="0.25">
      <c r="A256" s="4">
        <v>2004</v>
      </c>
      <c r="B256" s="4" t="s">
        <v>51</v>
      </c>
      <c r="C256" s="13">
        <v>1</v>
      </c>
      <c r="D256" s="13">
        <v>44</v>
      </c>
      <c r="E256" s="13">
        <v>4</v>
      </c>
      <c r="F256" s="13">
        <v>16</v>
      </c>
      <c r="G256" s="13">
        <v>11</v>
      </c>
      <c r="H256" s="13">
        <v>3</v>
      </c>
      <c r="I256" s="13">
        <v>26</v>
      </c>
      <c r="J256" s="13">
        <v>9</v>
      </c>
      <c r="K256" s="10">
        <f t="shared" si="6"/>
        <v>114</v>
      </c>
    </row>
    <row r="257" spans="1:11" x14ac:dyDescent="0.25">
      <c r="A257" s="4">
        <v>2004</v>
      </c>
      <c r="B257" s="4" t="s">
        <v>57</v>
      </c>
      <c r="C257" s="13">
        <v>1</v>
      </c>
      <c r="D257" s="13">
        <v>50</v>
      </c>
      <c r="E257" s="13">
        <v>8</v>
      </c>
      <c r="F257" s="13">
        <v>14</v>
      </c>
      <c r="G257" s="13">
        <v>14</v>
      </c>
      <c r="H257" s="13">
        <v>6</v>
      </c>
      <c r="I257" s="13">
        <v>21</v>
      </c>
      <c r="J257" s="13">
        <v>19</v>
      </c>
      <c r="K257" s="10">
        <f t="shared" si="6"/>
        <v>133</v>
      </c>
    </row>
    <row r="258" spans="1:11" x14ac:dyDescent="0.25">
      <c r="A258" s="4">
        <v>2004</v>
      </c>
      <c r="B258" s="4" t="s">
        <v>47</v>
      </c>
      <c r="C258" s="13">
        <v>2</v>
      </c>
      <c r="D258" s="13">
        <v>22</v>
      </c>
      <c r="E258" s="13">
        <v>1</v>
      </c>
      <c r="F258" s="13">
        <v>21</v>
      </c>
      <c r="G258" s="13">
        <v>14</v>
      </c>
      <c r="H258" s="13">
        <v>7</v>
      </c>
      <c r="I258" s="13">
        <v>24</v>
      </c>
      <c r="J258" s="13">
        <v>8</v>
      </c>
      <c r="K258" s="10">
        <f t="shared" si="6"/>
        <v>99</v>
      </c>
    </row>
    <row r="259" spans="1:11" x14ac:dyDescent="0.25">
      <c r="A259" s="4">
        <v>2004</v>
      </c>
      <c r="B259" s="4" t="s">
        <v>53</v>
      </c>
      <c r="D259" s="13">
        <v>61</v>
      </c>
      <c r="F259" s="13">
        <v>38</v>
      </c>
      <c r="G259" s="13">
        <v>9</v>
      </c>
      <c r="H259" s="13">
        <v>6</v>
      </c>
      <c r="I259" s="13">
        <v>32</v>
      </c>
      <c r="J259" s="13">
        <v>8</v>
      </c>
      <c r="K259" s="10">
        <f t="shared" si="6"/>
        <v>154</v>
      </c>
    </row>
    <row r="260" spans="1:11" x14ac:dyDescent="0.25">
      <c r="A260" s="4">
        <v>2004</v>
      </c>
      <c r="B260" s="4" t="s">
        <v>48</v>
      </c>
      <c r="D260" s="13">
        <v>23</v>
      </c>
      <c r="E260" s="13">
        <v>2</v>
      </c>
      <c r="F260" s="13">
        <v>22</v>
      </c>
      <c r="G260" s="13">
        <v>5</v>
      </c>
      <c r="H260" s="13">
        <v>2</v>
      </c>
      <c r="I260" s="13">
        <v>15</v>
      </c>
      <c r="J260" s="13">
        <v>7</v>
      </c>
      <c r="K260" s="10">
        <f t="shared" si="6"/>
        <v>76</v>
      </c>
    </row>
    <row r="261" spans="1:11" x14ac:dyDescent="0.25">
      <c r="A261" s="4">
        <v>2004</v>
      </c>
      <c r="B261" s="4" t="s">
        <v>54</v>
      </c>
      <c r="D261" s="13">
        <v>60</v>
      </c>
      <c r="E261" s="13">
        <v>4</v>
      </c>
      <c r="F261" s="13">
        <v>40</v>
      </c>
      <c r="G261" s="13">
        <v>16</v>
      </c>
      <c r="H261" s="13">
        <v>11</v>
      </c>
      <c r="I261" s="13">
        <v>39</v>
      </c>
      <c r="J261" s="13">
        <v>22</v>
      </c>
      <c r="K261" s="10">
        <f t="shared" si="6"/>
        <v>192</v>
      </c>
    </row>
    <row r="262" spans="1:11" x14ac:dyDescent="0.25">
      <c r="A262" s="4">
        <v>2004</v>
      </c>
      <c r="B262" s="4" t="s">
        <v>49</v>
      </c>
      <c r="D262" s="13">
        <v>38</v>
      </c>
      <c r="F262" s="13">
        <v>25</v>
      </c>
      <c r="G262" s="13">
        <v>14</v>
      </c>
      <c r="H262" s="13">
        <v>3</v>
      </c>
      <c r="I262" s="13">
        <v>25</v>
      </c>
      <c r="J262" s="13">
        <v>13</v>
      </c>
      <c r="K262" s="10">
        <f t="shared" si="6"/>
        <v>118</v>
      </c>
    </row>
    <row r="263" spans="1:11" x14ac:dyDescent="0.25">
      <c r="A263" s="4">
        <v>2004</v>
      </c>
      <c r="B263" s="4" t="s">
        <v>55</v>
      </c>
      <c r="C263" s="13">
        <v>4</v>
      </c>
      <c r="D263" s="13">
        <v>42</v>
      </c>
      <c r="E263" s="13">
        <v>3</v>
      </c>
      <c r="F263" s="13">
        <v>41</v>
      </c>
      <c r="G263" s="13">
        <v>18</v>
      </c>
      <c r="H263" s="13">
        <v>4</v>
      </c>
      <c r="I263" s="13">
        <v>44</v>
      </c>
      <c r="J263" s="13">
        <v>24</v>
      </c>
      <c r="K263" s="10">
        <f t="shared" si="6"/>
        <v>180</v>
      </c>
    </row>
    <row r="264" spans="1:11" x14ac:dyDescent="0.25">
      <c r="A264" s="4">
        <v>2004</v>
      </c>
      <c r="B264" s="4" t="s">
        <v>50</v>
      </c>
      <c r="D264" s="13">
        <v>41</v>
      </c>
      <c r="E264" s="13">
        <v>2</v>
      </c>
      <c r="F264" s="13">
        <v>22</v>
      </c>
      <c r="G264" s="13">
        <v>4</v>
      </c>
      <c r="H264" s="13">
        <v>3</v>
      </c>
      <c r="I264" s="13">
        <v>26</v>
      </c>
      <c r="J264" s="13">
        <v>14</v>
      </c>
      <c r="K264" s="10">
        <f t="shared" si="6"/>
        <v>112</v>
      </c>
    </row>
    <row r="265" spans="1:11" x14ac:dyDescent="0.25">
      <c r="A265" s="4">
        <v>2004</v>
      </c>
      <c r="B265" s="4" t="s">
        <v>56</v>
      </c>
      <c r="D265" s="13">
        <v>32</v>
      </c>
      <c r="E265" s="13">
        <v>7</v>
      </c>
      <c r="F265" s="13">
        <v>23</v>
      </c>
      <c r="G265" s="13">
        <v>12</v>
      </c>
      <c r="H265" s="13">
        <v>6</v>
      </c>
      <c r="I265" s="13">
        <v>29</v>
      </c>
      <c r="J265" s="13">
        <v>17</v>
      </c>
      <c r="K265" s="10">
        <f t="shared" si="6"/>
        <v>126</v>
      </c>
    </row>
    <row r="266" spans="1:11" x14ac:dyDescent="0.25">
      <c r="A266" s="4">
        <v>2004</v>
      </c>
      <c r="B266" s="4" t="s">
        <v>46</v>
      </c>
      <c r="D266" s="13">
        <v>38</v>
      </c>
      <c r="F266" s="13">
        <v>16</v>
      </c>
      <c r="G266" s="13">
        <v>8</v>
      </c>
      <c r="H266" s="13">
        <v>3</v>
      </c>
      <c r="I266" s="13">
        <v>29</v>
      </c>
      <c r="J266" s="13">
        <v>23</v>
      </c>
      <c r="K266" s="10">
        <f t="shared" si="6"/>
        <v>117</v>
      </c>
    </row>
    <row r="267" spans="1:11" x14ac:dyDescent="0.25">
      <c r="A267" s="4">
        <v>2004</v>
      </c>
      <c r="B267" s="4" t="s">
        <v>52</v>
      </c>
      <c r="C267" s="13">
        <v>1</v>
      </c>
      <c r="D267" s="13">
        <v>59</v>
      </c>
      <c r="E267" s="13">
        <v>4</v>
      </c>
      <c r="F267" s="13">
        <v>33</v>
      </c>
      <c r="G267" s="13">
        <v>14</v>
      </c>
      <c r="H267" s="13">
        <v>4</v>
      </c>
      <c r="I267" s="13">
        <v>33</v>
      </c>
      <c r="J267" s="13">
        <v>14</v>
      </c>
      <c r="K267" s="10">
        <f t="shared" si="6"/>
        <v>162</v>
      </c>
    </row>
    <row r="268" spans="1:11" x14ac:dyDescent="0.25">
      <c r="A268" s="4">
        <v>2005</v>
      </c>
      <c r="B268" s="4" t="s">
        <v>51</v>
      </c>
      <c r="C268" s="13">
        <v>1</v>
      </c>
      <c r="D268" s="13">
        <v>54</v>
      </c>
      <c r="E268" s="13">
        <v>3</v>
      </c>
      <c r="F268" s="13">
        <v>33</v>
      </c>
      <c r="G268" s="13">
        <v>14</v>
      </c>
      <c r="H268" s="13">
        <v>4</v>
      </c>
      <c r="I268" s="13">
        <v>37</v>
      </c>
      <c r="J268" s="13">
        <v>9</v>
      </c>
      <c r="K268" s="10">
        <f t="shared" si="6"/>
        <v>155</v>
      </c>
    </row>
    <row r="269" spans="1:11" x14ac:dyDescent="0.25">
      <c r="A269" s="4">
        <v>2005</v>
      </c>
      <c r="B269" s="4" t="s">
        <v>57</v>
      </c>
      <c r="C269" s="13">
        <v>4</v>
      </c>
      <c r="D269" s="13">
        <v>30</v>
      </c>
      <c r="E269" s="13">
        <v>8</v>
      </c>
      <c r="F269" s="13">
        <v>23</v>
      </c>
      <c r="G269" s="13">
        <v>13</v>
      </c>
      <c r="H269" s="13">
        <v>4</v>
      </c>
      <c r="I269" s="13">
        <v>31</v>
      </c>
      <c r="J269" s="13">
        <v>12</v>
      </c>
      <c r="K269" s="10">
        <f t="shared" si="6"/>
        <v>125</v>
      </c>
    </row>
    <row r="270" spans="1:11" x14ac:dyDescent="0.25">
      <c r="A270" s="4">
        <v>2005</v>
      </c>
      <c r="B270" s="4" t="s">
        <v>47</v>
      </c>
      <c r="C270" s="13">
        <v>1</v>
      </c>
      <c r="D270" s="13">
        <v>25</v>
      </c>
      <c r="E270" s="13">
        <v>6</v>
      </c>
      <c r="F270" s="13">
        <v>24</v>
      </c>
      <c r="G270" s="13">
        <v>6</v>
      </c>
      <c r="H270" s="13">
        <v>1</v>
      </c>
      <c r="I270" s="13">
        <v>21</v>
      </c>
      <c r="J270" s="13">
        <v>4</v>
      </c>
      <c r="K270" s="10">
        <f t="shared" si="6"/>
        <v>88</v>
      </c>
    </row>
    <row r="271" spans="1:11" x14ac:dyDescent="0.25">
      <c r="A271" s="4">
        <v>2005</v>
      </c>
      <c r="B271" s="4" t="s">
        <v>53</v>
      </c>
      <c r="C271" s="13">
        <v>4</v>
      </c>
      <c r="D271" s="13">
        <v>73</v>
      </c>
      <c r="E271" s="13">
        <v>4</v>
      </c>
      <c r="F271" s="13">
        <v>51</v>
      </c>
      <c r="G271" s="13">
        <v>25</v>
      </c>
      <c r="H271" s="13">
        <v>10</v>
      </c>
      <c r="I271" s="13">
        <v>35</v>
      </c>
      <c r="J271" s="13">
        <v>23</v>
      </c>
      <c r="K271" s="10">
        <f t="shared" si="6"/>
        <v>225</v>
      </c>
    </row>
    <row r="272" spans="1:11" x14ac:dyDescent="0.25">
      <c r="A272" s="4">
        <v>2005</v>
      </c>
      <c r="B272" s="4" t="s">
        <v>48</v>
      </c>
      <c r="D272" s="13">
        <v>26</v>
      </c>
      <c r="E272" s="13">
        <v>1</v>
      </c>
      <c r="F272" s="13">
        <v>24</v>
      </c>
      <c r="G272" s="13">
        <v>3</v>
      </c>
      <c r="I272" s="13">
        <v>16</v>
      </c>
      <c r="J272" s="13">
        <v>8</v>
      </c>
      <c r="K272" s="10">
        <f t="shared" si="6"/>
        <v>78</v>
      </c>
    </row>
    <row r="273" spans="1:11" x14ac:dyDescent="0.25">
      <c r="A273" s="4">
        <v>2005</v>
      </c>
      <c r="B273" s="4" t="s">
        <v>54</v>
      </c>
      <c r="C273" s="13">
        <v>4</v>
      </c>
      <c r="D273" s="13">
        <v>53</v>
      </c>
      <c r="E273" s="13">
        <v>4</v>
      </c>
      <c r="F273" s="13">
        <v>39</v>
      </c>
      <c r="G273" s="13">
        <v>14</v>
      </c>
      <c r="H273" s="13">
        <v>11</v>
      </c>
      <c r="I273" s="13">
        <v>43</v>
      </c>
      <c r="J273" s="13">
        <v>18</v>
      </c>
      <c r="K273" s="10">
        <f t="shared" ref="K273:K336" si="7">SUM(C273:J273)</f>
        <v>186</v>
      </c>
    </row>
    <row r="274" spans="1:11" x14ac:dyDescent="0.25">
      <c r="A274" s="4">
        <v>2005</v>
      </c>
      <c r="B274" s="4" t="s">
        <v>49</v>
      </c>
      <c r="C274" s="13">
        <v>3</v>
      </c>
      <c r="D274" s="13">
        <v>32</v>
      </c>
      <c r="F274" s="13">
        <v>16</v>
      </c>
      <c r="G274" s="13">
        <v>9</v>
      </c>
      <c r="I274" s="13">
        <v>21</v>
      </c>
      <c r="J274" s="13">
        <v>12</v>
      </c>
      <c r="K274" s="10">
        <f t="shared" si="7"/>
        <v>93</v>
      </c>
    </row>
    <row r="275" spans="1:11" x14ac:dyDescent="0.25">
      <c r="A275" s="4">
        <v>2005</v>
      </c>
      <c r="B275" s="4" t="s">
        <v>55</v>
      </c>
      <c r="C275" s="13">
        <v>4</v>
      </c>
      <c r="D275" s="13">
        <v>63</v>
      </c>
      <c r="E275" s="13">
        <v>11</v>
      </c>
      <c r="F275" s="13">
        <v>32</v>
      </c>
      <c r="G275" s="13">
        <v>17</v>
      </c>
      <c r="H275" s="13">
        <v>7</v>
      </c>
      <c r="I275" s="13">
        <v>36</v>
      </c>
      <c r="J275" s="13">
        <v>18</v>
      </c>
      <c r="K275" s="10">
        <f t="shared" si="7"/>
        <v>188</v>
      </c>
    </row>
    <row r="276" spans="1:11" x14ac:dyDescent="0.25">
      <c r="A276" s="4">
        <v>2005</v>
      </c>
      <c r="B276" s="4" t="s">
        <v>50</v>
      </c>
      <c r="C276" s="13">
        <v>2</v>
      </c>
      <c r="D276" s="13">
        <v>38</v>
      </c>
      <c r="E276" s="13">
        <v>7</v>
      </c>
      <c r="F276" s="13">
        <v>25</v>
      </c>
      <c r="G276" s="13">
        <v>13</v>
      </c>
      <c r="H276" s="13">
        <v>4</v>
      </c>
      <c r="I276" s="13">
        <v>14</v>
      </c>
      <c r="J276" s="13">
        <v>16</v>
      </c>
      <c r="K276" s="10">
        <f t="shared" si="7"/>
        <v>119</v>
      </c>
    </row>
    <row r="277" spans="1:11" x14ac:dyDescent="0.25">
      <c r="A277" s="4">
        <v>2005</v>
      </c>
      <c r="B277" s="4" t="s">
        <v>56</v>
      </c>
      <c r="D277" s="13">
        <v>40</v>
      </c>
      <c r="E277" s="13">
        <v>3</v>
      </c>
      <c r="F277" s="13">
        <v>24</v>
      </c>
      <c r="G277" s="13">
        <v>9</v>
      </c>
      <c r="H277" s="13">
        <v>2</v>
      </c>
      <c r="I277" s="13">
        <v>25</v>
      </c>
      <c r="J277" s="13">
        <v>19</v>
      </c>
      <c r="K277" s="10">
        <f t="shared" si="7"/>
        <v>122</v>
      </c>
    </row>
    <row r="278" spans="1:11" x14ac:dyDescent="0.25">
      <c r="A278" s="4">
        <v>2005</v>
      </c>
      <c r="B278" s="4" t="s">
        <v>46</v>
      </c>
      <c r="C278" s="13">
        <v>1</v>
      </c>
      <c r="D278" s="13">
        <v>32</v>
      </c>
      <c r="E278" s="13">
        <v>4</v>
      </c>
      <c r="F278" s="13">
        <v>18</v>
      </c>
      <c r="G278" s="13">
        <v>14</v>
      </c>
      <c r="H278" s="13">
        <v>3</v>
      </c>
      <c r="I278" s="13">
        <v>29</v>
      </c>
      <c r="J278" s="13">
        <v>9</v>
      </c>
      <c r="K278" s="10">
        <f t="shared" si="7"/>
        <v>110</v>
      </c>
    </row>
    <row r="279" spans="1:11" x14ac:dyDescent="0.25">
      <c r="A279" s="4">
        <v>2005</v>
      </c>
      <c r="B279" s="4" t="s">
        <v>52</v>
      </c>
      <c r="C279" s="13">
        <v>2</v>
      </c>
      <c r="D279" s="13">
        <v>42</v>
      </c>
      <c r="E279" s="13">
        <v>4</v>
      </c>
      <c r="F279" s="13">
        <v>21</v>
      </c>
      <c r="G279" s="13">
        <v>11</v>
      </c>
      <c r="H279" s="13">
        <v>5</v>
      </c>
      <c r="I279" s="13">
        <v>38</v>
      </c>
      <c r="J279" s="13">
        <v>15</v>
      </c>
      <c r="K279" s="10">
        <f t="shared" si="7"/>
        <v>138</v>
      </c>
    </row>
    <row r="280" spans="1:11" x14ac:dyDescent="0.25">
      <c r="A280" s="4">
        <v>2006</v>
      </c>
      <c r="B280" s="4" t="s">
        <v>51</v>
      </c>
      <c r="C280" s="13">
        <v>4</v>
      </c>
      <c r="D280" s="13">
        <v>35</v>
      </c>
      <c r="E280" s="13">
        <v>4</v>
      </c>
      <c r="F280" s="13">
        <v>26</v>
      </c>
      <c r="G280" s="13">
        <v>4</v>
      </c>
      <c r="I280" s="13">
        <v>23</v>
      </c>
      <c r="J280" s="13">
        <v>11</v>
      </c>
      <c r="K280" s="10">
        <f t="shared" si="7"/>
        <v>107</v>
      </c>
    </row>
    <row r="281" spans="1:11" x14ac:dyDescent="0.25">
      <c r="A281" s="4">
        <v>2006</v>
      </c>
      <c r="B281" s="4" t="s">
        <v>57</v>
      </c>
      <c r="D281" s="13">
        <v>36</v>
      </c>
      <c r="E281" s="13">
        <v>5</v>
      </c>
      <c r="F281" s="13">
        <v>26</v>
      </c>
      <c r="G281" s="13">
        <v>7</v>
      </c>
      <c r="H281" s="13">
        <v>1</v>
      </c>
      <c r="I281" s="13">
        <v>24</v>
      </c>
      <c r="J281" s="13">
        <v>22</v>
      </c>
      <c r="K281" s="10">
        <f t="shared" si="7"/>
        <v>121</v>
      </c>
    </row>
    <row r="282" spans="1:11" x14ac:dyDescent="0.25">
      <c r="A282" s="4">
        <v>2006</v>
      </c>
      <c r="B282" s="4" t="s">
        <v>47</v>
      </c>
      <c r="C282" s="13">
        <v>2</v>
      </c>
      <c r="D282" s="13">
        <v>28</v>
      </c>
      <c r="F282" s="13">
        <v>23</v>
      </c>
      <c r="G282" s="13">
        <v>5</v>
      </c>
      <c r="H282" s="13">
        <v>2</v>
      </c>
      <c r="I282" s="13">
        <v>30</v>
      </c>
      <c r="J282" s="13">
        <v>14</v>
      </c>
      <c r="K282" s="10">
        <f t="shared" si="7"/>
        <v>104</v>
      </c>
    </row>
    <row r="283" spans="1:11" x14ac:dyDescent="0.25">
      <c r="A283" s="4">
        <v>2006</v>
      </c>
      <c r="B283" s="4" t="s">
        <v>53</v>
      </c>
      <c r="D283" s="13">
        <v>52</v>
      </c>
      <c r="E283" s="13">
        <v>5</v>
      </c>
      <c r="F283" s="13">
        <v>44</v>
      </c>
      <c r="G283" s="13">
        <v>15</v>
      </c>
      <c r="H283" s="13">
        <v>10</v>
      </c>
      <c r="I283" s="13">
        <v>34</v>
      </c>
      <c r="J283" s="13">
        <v>15</v>
      </c>
      <c r="K283" s="10">
        <f t="shared" si="7"/>
        <v>175</v>
      </c>
    </row>
    <row r="284" spans="1:11" x14ac:dyDescent="0.25">
      <c r="A284" s="4">
        <v>2006</v>
      </c>
      <c r="B284" s="4" t="s">
        <v>48</v>
      </c>
      <c r="D284" s="13">
        <v>20</v>
      </c>
      <c r="E284" s="13">
        <v>3</v>
      </c>
      <c r="F284" s="13">
        <v>13</v>
      </c>
      <c r="G284" s="13">
        <v>4</v>
      </c>
      <c r="H284" s="13">
        <v>5</v>
      </c>
      <c r="I284" s="13">
        <v>15</v>
      </c>
      <c r="J284" s="13">
        <v>12</v>
      </c>
      <c r="K284" s="10">
        <f t="shared" si="7"/>
        <v>72</v>
      </c>
    </row>
    <row r="285" spans="1:11" x14ac:dyDescent="0.25">
      <c r="A285" s="4">
        <v>2006</v>
      </c>
      <c r="B285" s="4" t="s">
        <v>54</v>
      </c>
      <c r="C285" s="13">
        <v>2</v>
      </c>
      <c r="D285" s="13">
        <v>57</v>
      </c>
      <c r="E285" s="13">
        <v>3</v>
      </c>
      <c r="F285" s="13">
        <v>43</v>
      </c>
      <c r="G285" s="13">
        <v>19</v>
      </c>
      <c r="H285" s="13">
        <v>7</v>
      </c>
      <c r="I285" s="13">
        <v>46</v>
      </c>
      <c r="J285" s="13">
        <v>30</v>
      </c>
      <c r="K285" s="10">
        <f t="shared" si="7"/>
        <v>207</v>
      </c>
    </row>
    <row r="286" spans="1:11" x14ac:dyDescent="0.25">
      <c r="A286" s="4">
        <v>2006</v>
      </c>
      <c r="B286" s="4" t="s">
        <v>49</v>
      </c>
      <c r="D286" s="13">
        <v>43</v>
      </c>
      <c r="E286" s="13">
        <v>5</v>
      </c>
      <c r="F286" s="13">
        <v>23</v>
      </c>
      <c r="G286" s="13">
        <v>8</v>
      </c>
      <c r="H286" s="13">
        <v>1</v>
      </c>
      <c r="I286" s="13">
        <v>19</v>
      </c>
      <c r="J286" s="13">
        <v>7</v>
      </c>
      <c r="K286" s="10">
        <f t="shared" si="7"/>
        <v>106</v>
      </c>
    </row>
    <row r="287" spans="1:11" x14ac:dyDescent="0.25">
      <c r="A287" s="4">
        <v>2006</v>
      </c>
      <c r="B287" s="4" t="s">
        <v>55</v>
      </c>
      <c r="C287" s="13">
        <v>1</v>
      </c>
      <c r="D287" s="13">
        <v>51</v>
      </c>
      <c r="E287" s="13">
        <v>8</v>
      </c>
      <c r="F287" s="13">
        <v>40</v>
      </c>
      <c r="G287" s="13">
        <v>14</v>
      </c>
      <c r="H287" s="13">
        <v>8</v>
      </c>
      <c r="I287" s="13">
        <v>38</v>
      </c>
      <c r="J287" s="13">
        <v>17</v>
      </c>
      <c r="K287" s="10">
        <f t="shared" si="7"/>
        <v>177</v>
      </c>
    </row>
    <row r="288" spans="1:11" x14ac:dyDescent="0.25">
      <c r="A288" s="4">
        <v>2006</v>
      </c>
      <c r="B288" s="4" t="s">
        <v>50</v>
      </c>
      <c r="C288" s="13">
        <v>2</v>
      </c>
      <c r="D288" s="13">
        <v>41</v>
      </c>
      <c r="F288" s="13">
        <v>16</v>
      </c>
      <c r="G288" s="13">
        <v>9</v>
      </c>
      <c r="H288" s="13">
        <v>5</v>
      </c>
      <c r="I288" s="13">
        <v>27</v>
      </c>
      <c r="J288" s="13">
        <v>25</v>
      </c>
      <c r="K288" s="10">
        <f t="shared" si="7"/>
        <v>125</v>
      </c>
    </row>
    <row r="289" spans="1:11" x14ac:dyDescent="0.25">
      <c r="A289" s="4">
        <v>2006</v>
      </c>
      <c r="B289" s="4" t="s">
        <v>56</v>
      </c>
      <c r="C289" s="13">
        <v>1</v>
      </c>
      <c r="D289" s="13">
        <v>41</v>
      </c>
      <c r="E289" s="13">
        <v>7</v>
      </c>
      <c r="F289" s="13">
        <v>30</v>
      </c>
      <c r="G289" s="13">
        <v>5</v>
      </c>
      <c r="H289" s="13">
        <v>7</v>
      </c>
      <c r="I289" s="13">
        <v>29</v>
      </c>
      <c r="J289" s="13">
        <v>22</v>
      </c>
      <c r="K289" s="10">
        <f t="shared" si="7"/>
        <v>142</v>
      </c>
    </row>
    <row r="290" spans="1:11" x14ac:dyDescent="0.25">
      <c r="A290" s="4">
        <v>2006</v>
      </c>
      <c r="B290" s="4" t="s">
        <v>46</v>
      </c>
      <c r="D290" s="13">
        <v>45</v>
      </c>
      <c r="E290" s="13">
        <v>1</v>
      </c>
      <c r="F290" s="13">
        <v>19</v>
      </c>
      <c r="G290" s="13">
        <v>13</v>
      </c>
      <c r="H290" s="13">
        <v>4</v>
      </c>
      <c r="I290" s="13">
        <v>17</v>
      </c>
      <c r="J290" s="13">
        <v>11</v>
      </c>
      <c r="K290" s="10">
        <f t="shared" si="7"/>
        <v>110</v>
      </c>
    </row>
    <row r="291" spans="1:11" x14ac:dyDescent="0.25">
      <c r="A291" s="4">
        <v>2006</v>
      </c>
      <c r="B291" s="4" t="s">
        <v>52</v>
      </c>
      <c r="C291" s="13">
        <v>1</v>
      </c>
      <c r="D291" s="13">
        <v>47</v>
      </c>
      <c r="E291" s="13">
        <v>4</v>
      </c>
      <c r="F291" s="13">
        <v>32</v>
      </c>
      <c r="G291" s="13">
        <v>14</v>
      </c>
      <c r="H291" s="13">
        <v>5</v>
      </c>
      <c r="I291" s="13">
        <v>35</v>
      </c>
      <c r="J291" s="13">
        <v>14</v>
      </c>
      <c r="K291" s="10">
        <f t="shared" si="7"/>
        <v>152</v>
      </c>
    </row>
    <row r="292" spans="1:11" x14ac:dyDescent="0.25">
      <c r="A292" s="4">
        <v>2007</v>
      </c>
      <c r="B292" s="4" t="s">
        <v>51</v>
      </c>
      <c r="C292" s="13">
        <v>3</v>
      </c>
      <c r="D292" s="13">
        <v>40</v>
      </c>
      <c r="E292" s="13">
        <v>3</v>
      </c>
      <c r="F292" s="13">
        <v>30</v>
      </c>
      <c r="G292" s="13">
        <v>13</v>
      </c>
      <c r="H292" s="13">
        <v>8</v>
      </c>
      <c r="I292" s="13">
        <v>27</v>
      </c>
      <c r="J292" s="13">
        <v>17</v>
      </c>
      <c r="K292" s="10">
        <f t="shared" si="7"/>
        <v>141</v>
      </c>
    </row>
    <row r="293" spans="1:11" x14ac:dyDescent="0.25">
      <c r="A293" s="4">
        <v>2007</v>
      </c>
      <c r="B293" s="4" t="s">
        <v>57</v>
      </c>
      <c r="D293" s="13">
        <v>29</v>
      </c>
      <c r="E293" s="13">
        <v>10</v>
      </c>
      <c r="F293" s="13">
        <v>27</v>
      </c>
      <c r="G293" s="13">
        <v>10</v>
      </c>
      <c r="H293" s="13">
        <v>9</v>
      </c>
      <c r="I293" s="13">
        <v>17</v>
      </c>
      <c r="J293" s="13">
        <v>22</v>
      </c>
      <c r="K293" s="10">
        <f t="shared" si="7"/>
        <v>124</v>
      </c>
    </row>
    <row r="294" spans="1:11" x14ac:dyDescent="0.25">
      <c r="A294" s="4">
        <v>2007</v>
      </c>
      <c r="B294" s="4" t="s">
        <v>47</v>
      </c>
      <c r="C294" s="13">
        <v>2</v>
      </c>
      <c r="D294" s="13">
        <v>19</v>
      </c>
      <c r="E294" s="13">
        <v>5</v>
      </c>
      <c r="F294" s="13">
        <v>17</v>
      </c>
      <c r="G294" s="13">
        <v>8</v>
      </c>
      <c r="I294" s="13">
        <v>23</v>
      </c>
      <c r="J294" s="13">
        <v>16</v>
      </c>
      <c r="K294" s="10">
        <f t="shared" si="7"/>
        <v>90</v>
      </c>
    </row>
    <row r="295" spans="1:11" x14ac:dyDescent="0.25">
      <c r="A295" s="4">
        <v>2007</v>
      </c>
      <c r="B295" s="4" t="s">
        <v>53</v>
      </c>
      <c r="C295" s="13">
        <v>1</v>
      </c>
      <c r="D295" s="13">
        <v>61</v>
      </c>
      <c r="E295" s="13">
        <v>5</v>
      </c>
      <c r="F295" s="13">
        <v>48</v>
      </c>
      <c r="G295" s="13">
        <v>18</v>
      </c>
      <c r="H295" s="13">
        <v>3</v>
      </c>
      <c r="I295" s="13">
        <v>49</v>
      </c>
      <c r="J295" s="13">
        <v>21</v>
      </c>
      <c r="K295" s="10">
        <f t="shared" si="7"/>
        <v>206</v>
      </c>
    </row>
    <row r="296" spans="1:11" x14ac:dyDescent="0.25">
      <c r="A296" s="4">
        <v>2007</v>
      </c>
      <c r="B296" s="4" t="s">
        <v>48</v>
      </c>
      <c r="D296" s="13">
        <v>16</v>
      </c>
      <c r="E296" s="13">
        <v>3</v>
      </c>
      <c r="F296" s="13">
        <v>22</v>
      </c>
      <c r="G296" s="13">
        <v>7</v>
      </c>
      <c r="H296" s="13">
        <v>2</v>
      </c>
      <c r="I296" s="13">
        <v>19</v>
      </c>
      <c r="J296" s="13">
        <v>8</v>
      </c>
      <c r="K296" s="10">
        <f t="shared" si="7"/>
        <v>77</v>
      </c>
    </row>
    <row r="297" spans="1:11" x14ac:dyDescent="0.25">
      <c r="A297" s="4">
        <v>2007</v>
      </c>
      <c r="B297" s="4" t="s">
        <v>54</v>
      </c>
      <c r="C297" s="13">
        <v>1</v>
      </c>
      <c r="D297" s="13">
        <v>59</v>
      </c>
      <c r="E297" s="13">
        <v>8</v>
      </c>
      <c r="F297" s="13">
        <v>45</v>
      </c>
      <c r="G297" s="13">
        <v>11</v>
      </c>
      <c r="H297" s="13">
        <v>4</v>
      </c>
      <c r="I297" s="13">
        <v>39</v>
      </c>
      <c r="J297" s="13">
        <v>27</v>
      </c>
      <c r="K297" s="10">
        <f t="shared" si="7"/>
        <v>194</v>
      </c>
    </row>
    <row r="298" spans="1:11" x14ac:dyDescent="0.25">
      <c r="A298" s="4">
        <v>2007</v>
      </c>
      <c r="B298" s="4" t="s">
        <v>49</v>
      </c>
      <c r="D298" s="13">
        <v>31</v>
      </c>
      <c r="E298" s="13">
        <v>2</v>
      </c>
      <c r="F298" s="13">
        <v>24</v>
      </c>
      <c r="G298" s="13">
        <v>8</v>
      </c>
      <c r="H298" s="13">
        <v>3</v>
      </c>
      <c r="I298" s="13">
        <v>15</v>
      </c>
      <c r="J298" s="13">
        <v>13</v>
      </c>
      <c r="K298" s="10">
        <f t="shared" si="7"/>
        <v>96</v>
      </c>
    </row>
    <row r="299" spans="1:11" x14ac:dyDescent="0.25">
      <c r="A299" s="4">
        <v>2007</v>
      </c>
      <c r="B299" s="4" t="s">
        <v>55</v>
      </c>
      <c r="C299" s="13">
        <v>3</v>
      </c>
      <c r="D299" s="13">
        <v>47</v>
      </c>
      <c r="E299" s="13">
        <v>9</v>
      </c>
      <c r="F299" s="13">
        <v>32</v>
      </c>
      <c r="G299" s="13">
        <v>12</v>
      </c>
      <c r="H299" s="13">
        <v>4</v>
      </c>
      <c r="I299" s="13">
        <v>30</v>
      </c>
      <c r="J299" s="13">
        <v>17</v>
      </c>
      <c r="K299" s="10">
        <f t="shared" si="7"/>
        <v>154</v>
      </c>
    </row>
    <row r="300" spans="1:11" x14ac:dyDescent="0.25">
      <c r="A300" s="4">
        <v>2007</v>
      </c>
      <c r="B300" s="4" t="s">
        <v>50</v>
      </c>
      <c r="C300" s="13">
        <v>2</v>
      </c>
      <c r="D300" s="13">
        <v>38</v>
      </c>
      <c r="E300" s="13">
        <v>1</v>
      </c>
      <c r="F300" s="13">
        <v>20</v>
      </c>
      <c r="G300" s="13">
        <v>9</v>
      </c>
      <c r="I300" s="13">
        <v>22</v>
      </c>
      <c r="J300" s="13">
        <v>28</v>
      </c>
      <c r="K300" s="10">
        <f t="shared" si="7"/>
        <v>120</v>
      </c>
    </row>
    <row r="301" spans="1:11" x14ac:dyDescent="0.25">
      <c r="A301" s="4">
        <v>2007</v>
      </c>
      <c r="B301" s="4" t="s">
        <v>56</v>
      </c>
      <c r="C301" s="13">
        <v>1</v>
      </c>
      <c r="D301" s="13">
        <v>30</v>
      </c>
      <c r="E301" s="13">
        <v>7</v>
      </c>
      <c r="F301" s="13">
        <v>29</v>
      </c>
      <c r="G301" s="13">
        <v>9</v>
      </c>
      <c r="H301" s="13">
        <v>7</v>
      </c>
      <c r="I301" s="13">
        <v>32</v>
      </c>
      <c r="J301" s="13">
        <v>19</v>
      </c>
      <c r="K301" s="10">
        <f t="shared" si="7"/>
        <v>134</v>
      </c>
    </row>
    <row r="302" spans="1:11" x14ac:dyDescent="0.25">
      <c r="A302" s="4">
        <v>2007</v>
      </c>
      <c r="B302" s="4" t="s">
        <v>46</v>
      </c>
      <c r="C302" s="13">
        <v>1</v>
      </c>
      <c r="D302" s="13">
        <v>27</v>
      </c>
      <c r="E302" s="13">
        <v>2</v>
      </c>
      <c r="F302" s="13">
        <v>33</v>
      </c>
      <c r="G302" s="13">
        <v>6</v>
      </c>
      <c r="H302" s="13">
        <v>1</v>
      </c>
      <c r="I302" s="13">
        <v>23</v>
      </c>
      <c r="J302" s="13">
        <v>22</v>
      </c>
      <c r="K302" s="10">
        <f t="shared" si="7"/>
        <v>115</v>
      </c>
    </row>
    <row r="303" spans="1:11" x14ac:dyDescent="0.25">
      <c r="A303" s="4">
        <v>2007</v>
      </c>
      <c r="B303" s="4" t="s">
        <v>52</v>
      </c>
      <c r="D303" s="13">
        <v>38</v>
      </c>
      <c r="E303" s="13">
        <v>3</v>
      </c>
      <c r="F303" s="13">
        <v>33</v>
      </c>
      <c r="G303" s="13">
        <v>13</v>
      </c>
      <c r="H303" s="13">
        <v>4</v>
      </c>
      <c r="I303" s="13">
        <v>36</v>
      </c>
      <c r="J303" s="13">
        <v>25</v>
      </c>
      <c r="K303" s="10">
        <f t="shared" si="7"/>
        <v>152</v>
      </c>
    </row>
    <row r="304" spans="1:11" x14ac:dyDescent="0.25">
      <c r="A304" s="4">
        <v>2008</v>
      </c>
      <c r="B304" s="4" t="s">
        <v>51</v>
      </c>
      <c r="C304" s="13">
        <v>1</v>
      </c>
      <c r="D304" s="13">
        <v>36</v>
      </c>
      <c r="E304" s="13">
        <v>6</v>
      </c>
      <c r="F304" s="13">
        <v>30</v>
      </c>
      <c r="G304" s="13">
        <v>7</v>
      </c>
      <c r="H304" s="13">
        <v>3</v>
      </c>
      <c r="I304" s="13">
        <v>30</v>
      </c>
      <c r="J304" s="13">
        <v>15</v>
      </c>
      <c r="K304" s="10">
        <f t="shared" si="7"/>
        <v>128</v>
      </c>
    </row>
    <row r="305" spans="1:11" x14ac:dyDescent="0.25">
      <c r="A305" s="4">
        <v>2008</v>
      </c>
      <c r="B305" s="4" t="s">
        <v>57</v>
      </c>
      <c r="C305" s="13">
        <v>1</v>
      </c>
      <c r="D305" s="13">
        <v>34</v>
      </c>
      <c r="E305" s="13">
        <v>10</v>
      </c>
      <c r="F305" s="13">
        <v>40</v>
      </c>
      <c r="G305" s="13">
        <v>7</v>
      </c>
      <c r="H305" s="13">
        <v>2</v>
      </c>
      <c r="I305" s="13">
        <v>25</v>
      </c>
      <c r="J305" s="13">
        <v>22</v>
      </c>
      <c r="K305" s="10">
        <f t="shared" si="7"/>
        <v>141</v>
      </c>
    </row>
    <row r="306" spans="1:11" x14ac:dyDescent="0.25">
      <c r="A306" s="4">
        <v>2008</v>
      </c>
      <c r="B306" s="4" t="s">
        <v>47</v>
      </c>
      <c r="C306" s="13">
        <v>3</v>
      </c>
      <c r="D306" s="13">
        <v>14</v>
      </c>
      <c r="E306" s="13">
        <v>6</v>
      </c>
      <c r="F306" s="13">
        <v>19</v>
      </c>
      <c r="G306" s="13">
        <v>10</v>
      </c>
      <c r="I306" s="13">
        <v>11</v>
      </c>
      <c r="J306" s="13">
        <v>5</v>
      </c>
      <c r="K306" s="10">
        <f t="shared" si="7"/>
        <v>68</v>
      </c>
    </row>
    <row r="307" spans="1:11" x14ac:dyDescent="0.25">
      <c r="A307" s="4">
        <v>2008</v>
      </c>
      <c r="B307" s="4" t="s">
        <v>53</v>
      </c>
      <c r="C307" s="13">
        <v>2</v>
      </c>
      <c r="D307" s="13">
        <v>33</v>
      </c>
      <c r="E307" s="13">
        <v>3</v>
      </c>
      <c r="F307" s="13">
        <v>46</v>
      </c>
      <c r="G307" s="13">
        <v>10</v>
      </c>
      <c r="H307" s="13">
        <v>4</v>
      </c>
      <c r="I307" s="13">
        <v>36</v>
      </c>
      <c r="J307" s="13">
        <v>23</v>
      </c>
      <c r="K307" s="10">
        <f t="shared" si="7"/>
        <v>157</v>
      </c>
    </row>
    <row r="308" spans="1:11" x14ac:dyDescent="0.25">
      <c r="A308" s="4">
        <v>2008</v>
      </c>
      <c r="B308" s="4" t="s">
        <v>48</v>
      </c>
      <c r="D308" s="13">
        <v>24</v>
      </c>
      <c r="E308" s="13">
        <v>8</v>
      </c>
      <c r="F308" s="13">
        <v>13</v>
      </c>
      <c r="G308" s="13">
        <v>9</v>
      </c>
      <c r="H308" s="13">
        <v>1</v>
      </c>
      <c r="I308" s="13">
        <v>19</v>
      </c>
      <c r="J308" s="13">
        <v>14</v>
      </c>
      <c r="K308" s="10">
        <f t="shared" si="7"/>
        <v>88</v>
      </c>
    </row>
    <row r="309" spans="1:11" x14ac:dyDescent="0.25">
      <c r="A309" s="4">
        <v>2008</v>
      </c>
      <c r="B309" s="4" t="s">
        <v>54</v>
      </c>
      <c r="C309" s="13">
        <v>3</v>
      </c>
      <c r="D309" s="13">
        <v>48</v>
      </c>
      <c r="E309" s="13">
        <v>12</v>
      </c>
      <c r="F309" s="13">
        <v>40</v>
      </c>
      <c r="G309" s="13">
        <v>7</v>
      </c>
      <c r="H309" s="13">
        <v>7</v>
      </c>
      <c r="I309" s="13">
        <v>32</v>
      </c>
      <c r="J309" s="13">
        <v>20</v>
      </c>
      <c r="K309" s="10">
        <f t="shared" si="7"/>
        <v>169</v>
      </c>
    </row>
    <row r="310" spans="1:11" x14ac:dyDescent="0.25">
      <c r="A310" s="4">
        <v>2008</v>
      </c>
      <c r="B310" s="4" t="s">
        <v>49</v>
      </c>
      <c r="C310" s="13">
        <v>1</v>
      </c>
      <c r="D310" s="13">
        <v>23</v>
      </c>
      <c r="E310" s="13">
        <v>3</v>
      </c>
      <c r="F310" s="13">
        <v>24</v>
      </c>
      <c r="G310" s="13">
        <v>4</v>
      </c>
      <c r="H310" s="13">
        <v>1</v>
      </c>
      <c r="I310" s="13">
        <v>11</v>
      </c>
      <c r="J310" s="13">
        <v>12</v>
      </c>
      <c r="K310" s="10">
        <f t="shared" si="7"/>
        <v>79</v>
      </c>
    </row>
    <row r="311" spans="1:11" x14ac:dyDescent="0.25">
      <c r="A311" s="4">
        <v>2008</v>
      </c>
      <c r="B311" s="4" t="s">
        <v>55</v>
      </c>
      <c r="C311" s="13">
        <v>1</v>
      </c>
      <c r="D311" s="13">
        <v>36</v>
      </c>
      <c r="E311" s="13">
        <v>8</v>
      </c>
      <c r="F311" s="13">
        <v>32</v>
      </c>
      <c r="G311" s="13">
        <v>9</v>
      </c>
      <c r="H311" s="13">
        <v>3</v>
      </c>
      <c r="I311" s="13">
        <v>29</v>
      </c>
      <c r="J311" s="13">
        <v>22</v>
      </c>
      <c r="K311" s="10">
        <f t="shared" si="7"/>
        <v>140</v>
      </c>
    </row>
    <row r="312" spans="1:11" x14ac:dyDescent="0.25">
      <c r="A312" s="4">
        <v>2008</v>
      </c>
      <c r="B312" s="4" t="s">
        <v>50</v>
      </c>
      <c r="D312" s="13">
        <v>30</v>
      </c>
      <c r="E312" s="13">
        <v>1</v>
      </c>
      <c r="F312" s="13">
        <v>16</v>
      </c>
      <c r="G312" s="13">
        <v>9</v>
      </c>
      <c r="H312" s="13">
        <v>4</v>
      </c>
      <c r="I312" s="13">
        <v>32</v>
      </c>
      <c r="J312" s="13">
        <v>22</v>
      </c>
      <c r="K312" s="10">
        <f t="shared" si="7"/>
        <v>114</v>
      </c>
    </row>
    <row r="313" spans="1:11" x14ac:dyDescent="0.25">
      <c r="A313" s="4">
        <v>2008</v>
      </c>
      <c r="B313" s="4" t="s">
        <v>56</v>
      </c>
      <c r="D313" s="13">
        <v>29</v>
      </c>
      <c r="E313" s="13">
        <v>7</v>
      </c>
      <c r="F313" s="13">
        <v>23</v>
      </c>
      <c r="G313" s="13">
        <v>16</v>
      </c>
      <c r="H313" s="13">
        <v>9</v>
      </c>
      <c r="I313" s="13">
        <v>25</v>
      </c>
      <c r="J313" s="13">
        <v>19</v>
      </c>
      <c r="K313" s="10">
        <f t="shared" si="7"/>
        <v>128</v>
      </c>
    </row>
    <row r="314" spans="1:11" x14ac:dyDescent="0.25">
      <c r="A314" s="4">
        <v>2008</v>
      </c>
      <c r="B314" s="4" t="s">
        <v>46</v>
      </c>
      <c r="C314" s="13">
        <v>1</v>
      </c>
      <c r="D314" s="13">
        <v>20</v>
      </c>
      <c r="E314" s="13">
        <v>6</v>
      </c>
      <c r="F314" s="13">
        <v>17</v>
      </c>
      <c r="G314" s="13">
        <v>7</v>
      </c>
      <c r="H314" s="13">
        <v>3</v>
      </c>
      <c r="I314" s="13">
        <v>21</v>
      </c>
      <c r="J314" s="13">
        <v>12</v>
      </c>
      <c r="K314" s="10">
        <f t="shared" si="7"/>
        <v>87</v>
      </c>
    </row>
    <row r="315" spans="1:11" x14ac:dyDescent="0.25">
      <c r="A315" s="4">
        <v>2008</v>
      </c>
      <c r="B315" s="4" t="s">
        <v>52</v>
      </c>
      <c r="C315" s="13">
        <v>1</v>
      </c>
      <c r="D315" s="13">
        <v>47</v>
      </c>
      <c r="E315" s="13">
        <v>5</v>
      </c>
      <c r="F315" s="13">
        <v>28</v>
      </c>
      <c r="G315" s="13">
        <v>4</v>
      </c>
      <c r="H315" s="13">
        <v>2</v>
      </c>
      <c r="I315" s="13">
        <v>32</v>
      </c>
      <c r="J315" s="13">
        <v>19</v>
      </c>
      <c r="K315" s="10">
        <f t="shared" si="7"/>
        <v>138</v>
      </c>
    </row>
    <row r="316" spans="1:11" x14ac:dyDescent="0.25">
      <c r="A316" s="4">
        <v>2009</v>
      </c>
      <c r="B316" s="4" t="s">
        <v>51</v>
      </c>
      <c r="D316" s="13">
        <v>47</v>
      </c>
      <c r="E316" s="13">
        <v>1</v>
      </c>
      <c r="F316" s="13">
        <v>23</v>
      </c>
      <c r="G316" s="13">
        <v>17</v>
      </c>
      <c r="H316" s="13">
        <v>9</v>
      </c>
      <c r="I316" s="13">
        <v>27</v>
      </c>
      <c r="J316" s="13">
        <v>20</v>
      </c>
      <c r="K316" s="10">
        <f t="shared" si="7"/>
        <v>144</v>
      </c>
    </row>
    <row r="317" spans="1:11" x14ac:dyDescent="0.25">
      <c r="A317" s="4">
        <v>2009</v>
      </c>
      <c r="B317" s="4" t="s">
        <v>57</v>
      </c>
      <c r="D317" s="13">
        <v>36</v>
      </c>
      <c r="E317" s="13">
        <v>4</v>
      </c>
      <c r="F317" s="13">
        <v>22</v>
      </c>
      <c r="G317" s="13">
        <v>15</v>
      </c>
      <c r="H317" s="13">
        <v>5</v>
      </c>
      <c r="I317" s="13">
        <v>17</v>
      </c>
      <c r="J317" s="13">
        <v>20</v>
      </c>
      <c r="K317" s="10">
        <f t="shared" si="7"/>
        <v>119</v>
      </c>
    </row>
    <row r="318" spans="1:11" x14ac:dyDescent="0.25">
      <c r="A318" s="4">
        <v>2009</v>
      </c>
      <c r="B318" s="4" t="s">
        <v>47</v>
      </c>
      <c r="C318" s="13">
        <v>1</v>
      </c>
      <c r="D318" s="13">
        <v>24</v>
      </c>
      <c r="E318" s="13">
        <v>1</v>
      </c>
      <c r="F318" s="13">
        <v>15</v>
      </c>
      <c r="G318" s="13">
        <v>13</v>
      </c>
      <c r="H318" s="13">
        <v>3</v>
      </c>
      <c r="I318" s="13">
        <v>16</v>
      </c>
      <c r="J318" s="13">
        <v>5</v>
      </c>
      <c r="K318" s="10">
        <f t="shared" si="7"/>
        <v>78</v>
      </c>
    </row>
    <row r="319" spans="1:11" x14ac:dyDescent="0.25">
      <c r="A319" s="4">
        <v>2009</v>
      </c>
      <c r="B319" s="4" t="s">
        <v>53</v>
      </c>
      <c r="C319" s="13">
        <v>1</v>
      </c>
      <c r="D319" s="13">
        <v>68</v>
      </c>
      <c r="E319" s="13">
        <v>4</v>
      </c>
      <c r="F319" s="13">
        <v>46</v>
      </c>
      <c r="G319" s="13">
        <v>8</v>
      </c>
      <c r="H319" s="13">
        <v>4</v>
      </c>
      <c r="I319" s="13">
        <v>27</v>
      </c>
      <c r="J319" s="13">
        <v>26</v>
      </c>
      <c r="K319" s="10">
        <f t="shared" si="7"/>
        <v>184</v>
      </c>
    </row>
    <row r="320" spans="1:11" x14ac:dyDescent="0.25">
      <c r="A320" s="4">
        <v>2009</v>
      </c>
      <c r="B320" s="4" t="s">
        <v>48</v>
      </c>
      <c r="C320" s="13">
        <v>1</v>
      </c>
      <c r="D320" s="13">
        <v>28</v>
      </c>
      <c r="E320" s="13">
        <v>3</v>
      </c>
      <c r="F320" s="13">
        <v>21</v>
      </c>
      <c r="G320" s="13">
        <v>6</v>
      </c>
      <c r="H320" s="13">
        <v>3</v>
      </c>
      <c r="I320" s="13">
        <v>17</v>
      </c>
      <c r="J320" s="13">
        <v>10</v>
      </c>
      <c r="K320" s="10">
        <f t="shared" si="7"/>
        <v>89</v>
      </c>
    </row>
    <row r="321" spans="1:11" x14ac:dyDescent="0.25">
      <c r="A321" s="4">
        <v>2009</v>
      </c>
      <c r="B321" s="4" t="s">
        <v>54</v>
      </c>
      <c r="C321" s="13">
        <v>1</v>
      </c>
      <c r="D321" s="13">
        <v>64</v>
      </c>
      <c r="E321" s="13">
        <v>4</v>
      </c>
      <c r="F321" s="13">
        <v>44</v>
      </c>
      <c r="G321" s="13">
        <v>12</v>
      </c>
      <c r="H321" s="13">
        <v>14</v>
      </c>
      <c r="I321" s="13">
        <v>23</v>
      </c>
      <c r="J321" s="13">
        <v>17</v>
      </c>
      <c r="K321" s="10">
        <f t="shared" si="7"/>
        <v>179</v>
      </c>
    </row>
    <row r="322" spans="1:11" x14ac:dyDescent="0.25">
      <c r="A322" s="4">
        <v>2009</v>
      </c>
      <c r="B322" s="4" t="s">
        <v>49</v>
      </c>
      <c r="C322" s="13">
        <v>1</v>
      </c>
      <c r="D322" s="13">
        <v>28</v>
      </c>
      <c r="E322" s="13">
        <v>1</v>
      </c>
      <c r="F322" s="13">
        <v>27</v>
      </c>
      <c r="G322" s="13">
        <v>5</v>
      </c>
      <c r="H322" s="13">
        <v>5</v>
      </c>
      <c r="I322" s="13">
        <v>20</v>
      </c>
      <c r="J322" s="13">
        <v>15</v>
      </c>
      <c r="K322" s="10">
        <f t="shared" si="7"/>
        <v>102</v>
      </c>
    </row>
    <row r="323" spans="1:11" x14ac:dyDescent="0.25">
      <c r="A323" s="4">
        <v>2009</v>
      </c>
      <c r="B323" s="4" t="s">
        <v>55</v>
      </c>
      <c r="C323" s="13">
        <v>2</v>
      </c>
      <c r="D323" s="13">
        <v>40</v>
      </c>
      <c r="E323" s="13">
        <v>6</v>
      </c>
      <c r="F323" s="13">
        <v>25</v>
      </c>
      <c r="G323" s="13">
        <v>10</v>
      </c>
      <c r="H323" s="13">
        <v>4</v>
      </c>
      <c r="I323" s="13">
        <v>36</v>
      </c>
      <c r="J323" s="13">
        <v>18</v>
      </c>
      <c r="K323" s="10">
        <f t="shared" si="7"/>
        <v>141</v>
      </c>
    </row>
    <row r="324" spans="1:11" x14ac:dyDescent="0.25">
      <c r="A324" s="4">
        <v>2009</v>
      </c>
      <c r="B324" s="4" t="s">
        <v>50</v>
      </c>
      <c r="C324" s="13">
        <v>1</v>
      </c>
      <c r="D324" s="13">
        <v>25</v>
      </c>
      <c r="F324" s="13">
        <v>29</v>
      </c>
      <c r="G324" s="13">
        <v>7</v>
      </c>
      <c r="H324" s="13">
        <v>4</v>
      </c>
      <c r="I324" s="13">
        <v>27</v>
      </c>
      <c r="J324" s="13">
        <v>14</v>
      </c>
      <c r="K324" s="10">
        <f t="shared" si="7"/>
        <v>107</v>
      </c>
    </row>
    <row r="325" spans="1:11" x14ac:dyDescent="0.25">
      <c r="A325" s="4">
        <v>2009</v>
      </c>
      <c r="B325" s="4" t="s">
        <v>56</v>
      </c>
      <c r="C325" s="13">
        <v>1</v>
      </c>
      <c r="D325" s="13">
        <v>30</v>
      </c>
      <c r="E325" s="13">
        <v>3</v>
      </c>
      <c r="F325" s="13">
        <v>22</v>
      </c>
      <c r="G325" s="13">
        <v>9</v>
      </c>
      <c r="I325" s="13">
        <v>20</v>
      </c>
      <c r="J325" s="13">
        <v>16</v>
      </c>
      <c r="K325" s="10">
        <f t="shared" si="7"/>
        <v>101</v>
      </c>
    </row>
    <row r="326" spans="1:11" x14ac:dyDescent="0.25">
      <c r="A326" s="4">
        <v>2009</v>
      </c>
      <c r="B326" s="4" t="s">
        <v>46</v>
      </c>
      <c r="C326" s="13">
        <v>2</v>
      </c>
      <c r="D326" s="13">
        <v>22</v>
      </c>
      <c r="E326" s="13">
        <v>4</v>
      </c>
      <c r="F326" s="13">
        <v>21</v>
      </c>
      <c r="G326" s="13">
        <v>11</v>
      </c>
      <c r="H326" s="13">
        <v>2</v>
      </c>
      <c r="I326" s="13">
        <v>22</v>
      </c>
      <c r="J326" s="13">
        <v>14</v>
      </c>
      <c r="K326" s="10">
        <f t="shared" si="7"/>
        <v>98</v>
      </c>
    </row>
    <row r="327" spans="1:11" x14ac:dyDescent="0.25">
      <c r="A327" s="4">
        <v>2009</v>
      </c>
      <c r="B327" s="4" t="s">
        <v>52</v>
      </c>
      <c r="C327" s="13">
        <v>1</v>
      </c>
      <c r="D327" s="13">
        <v>42</v>
      </c>
      <c r="F327" s="13">
        <v>36</v>
      </c>
      <c r="G327" s="13">
        <v>6</v>
      </c>
      <c r="H327" s="13">
        <v>10</v>
      </c>
      <c r="I327" s="13">
        <v>38</v>
      </c>
      <c r="J327" s="13">
        <v>16</v>
      </c>
      <c r="K327" s="10">
        <f t="shared" si="7"/>
        <v>149</v>
      </c>
    </row>
    <row r="328" spans="1:11" x14ac:dyDescent="0.25">
      <c r="A328" s="4">
        <v>2010</v>
      </c>
      <c r="B328" s="4" t="s">
        <v>51</v>
      </c>
      <c r="C328" s="13">
        <v>2</v>
      </c>
      <c r="D328" s="13">
        <v>29</v>
      </c>
      <c r="E328" s="13">
        <v>3</v>
      </c>
      <c r="F328" s="13">
        <v>31</v>
      </c>
      <c r="G328" s="13">
        <v>7</v>
      </c>
      <c r="H328" s="13">
        <v>7</v>
      </c>
      <c r="I328" s="13">
        <v>30</v>
      </c>
      <c r="J328" s="13">
        <v>18</v>
      </c>
      <c r="K328" s="10">
        <f t="shared" si="7"/>
        <v>127</v>
      </c>
    </row>
    <row r="329" spans="1:11" x14ac:dyDescent="0.25">
      <c r="A329" s="4">
        <v>2010</v>
      </c>
      <c r="B329" s="4" t="s">
        <v>57</v>
      </c>
      <c r="C329" s="13">
        <v>6</v>
      </c>
      <c r="D329" s="13">
        <v>32</v>
      </c>
      <c r="E329" s="13">
        <v>4</v>
      </c>
      <c r="F329" s="13">
        <v>14</v>
      </c>
      <c r="G329" s="13">
        <v>6</v>
      </c>
      <c r="H329" s="13">
        <v>1</v>
      </c>
      <c r="I329" s="13">
        <v>24</v>
      </c>
      <c r="J329" s="13">
        <v>10</v>
      </c>
      <c r="K329" s="10">
        <f t="shared" si="7"/>
        <v>97</v>
      </c>
    </row>
    <row r="330" spans="1:11" x14ac:dyDescent="0.25">
      <c r="A330" s="4">
        <v>2010</v>
      </c>
      <c r="B330" s="4" t="s">
        <v>47</v>
      </c>
      <c r="D330" s="13">
        <v>14</v>
      </c>
      <c r="E330" s="13">
        <v>4</v>
      </c>
      <c r="F330" s="13">
        <v>8</v>
      </c>
      <c r="G330" s="13">
        <v>6</v>
      </c>
      <c r="H330" s="13">
        <v>2</v>
      </c>
      <c r="I330" s="13">
        <v>16</v>
      </c>
      <c r="J330" s="13">
        <v>3</v>
      </c>
      <c r="K330" s="10">
        <f t="shared" si="7"/>
        <v>53</v>
      </c>
    </row>
    <row r="331" spans="1:11" x14ac:dyDescent="0.25">
      <c r="A331" s="4">
        <v>2010</v>
      </c>
      <c r="B331" s="4" t="s">
        <v>53</v>
      </c>
      <c r="C331" s="13">
        <v>1</v>
      </c>
      <c r="D331" s="13">
        <v>59</v>
      </c>
      <c r="E331" s="13">
        <v>10</v>
      </c>
      <c r="F331" s="13">
        <v>33</v>
      </c>
      <c r="G331" s="13">
        <v>14</v>
      </c>
      <c r="H331" s="13">
        <v>2</v>
      </c>
      <c r="I331" s="13">
        <v>40</v>
      </c>
      <c r="J331" s="13">
        <v>31</v>
      </c>
      <c r="K331" s="10">
        <f t="shared" si="7"/>
        <v>190</v>
      </c>
    </row>
    <row r="332" spans="1:11" x14ac:dyDescent="0.25">
      <c r="A332" s="4">
        <v>2010</v>
      </c>
      <c r="B332" s="4" t="s">
        <v>48</v>
      </c>
      <c r="C332" s="13">
        <v>1</v>
      </c>
      <c r="D332" s="13">
        <v>28</v>
      </c>
      <c r="E332" s="13">
        <v>1</v>
      </c>
      <c r="F332" s="13">
        <v>15</v>
      </c>
      <c r="G332" s="13">
        <v>10</v>
      </c>
      <c r="H332" s="13">
        <v>2</v>
      </c>
      <c r="I332" s="13">
        <v>9</v>
      </c>
      <c r="J332" s="13">
        <v>6</v>
      </c>
      <c r="K332" s="10">
        <f t="shared" si="7"/>
        <v>72</v>
      </c>
    </row>
    <row r="333" spans="1:11" x14ac:dyDescent="0.25">
      <c r="A333" s="4">
        <v>2010</v>
      </c>
      <c r="B333" s="4" t="s">
        <v>54</v>
      </c>
      <c r="C333" s="13">
        <v>1</v>
      </c>
      <c r="D333" s="13">
        <v>43</v>
      </c>
      <c r="E333" s="13">
        <v>3</v>
      </c>
      <c r="F333" s="13">
        <v>34</v>
      </c>
      <c r="G333" s="13">
        <v>13</v>
      </c>
      <c r="H333" s="13">
        <v>5</v>
      </c>
      <c r="I333" s="13">
        <v>32</v>
      </c>
      <c r="J333" s="13">
        <v>28</v>
      </c>
      <c r="K333" s="10">
        <f t="shared" si="7"/>
        <v>159</v>
      </c>
    </row>
    <row r="334" spans="1:11" x14ac:dyDescent="0.25">
      <c r="A334" s="4">
        <v>2010</v>
      </c>
      <c r="B334" s="4" t="s">
        <v>49</v>
      </c>
      <c r="D334" s="13">
        <v>32</v>
      </c>
      <c r="E334" s="13">
        <v>2</v>
      </c>
      <c r="F334" s="13">
        <v>18</v>
      </c>
      <c r="G334" s="13">
        <v>10</v>
      </c>
      <c r="H334" s="13">
        <v>1</v>
      </c>
      <c r="I334" s="13">
        <v>21</v>
      </c>
      <c r="J334" s="13">
        <v>16</v>
      </c>
      <c r="K334" s="10">
        <f t="shared" si="7"/>
        <v>100</v>
      </c>
    </row>
    <row r="335" spans="1:11" x14ac:dyDescent="0.25">
      <c r="A335" s="4">
        <v>2010</v>
      </c>
      <c r="B335" s="4" t="s">
        <v>55</v>
      </c>
      <c r="C335" s="13">
        <v>1</v>
      </c>
      <c r="D335" s="13">
        <v>38</v>
      </c>
      <c r="E335" s="13">
        <v>8</v>
      </c>
      <c r="F335" s="13">
        <v>22</v>
      </c>
      <c r="G335" s="13">
        <v>14</v>
      </c>
      <c r="H335" s="13">
        <v>3</v>
      </c>
      <c r="I335" s="13">
        <v>28</v>
      </c>
      <c r="J335" s="13">
        <v>22</v>
      </c>
      <c r="K335" s="10">
        <f t="shared" si="7"/>
        <v>136</v>
      </c>
    </row>
    <row r="336" spans="1:11" x14ac:dyDescent="0.25">
      <c r="A336" s="4">
        <v>2010</v>
      </c>
      <c r="B336" s="4" t="s">
        <v>50</v>
      </c>
      <c r="C336" s="13">
        <v>3</v>
      </c>
      <c r="D336" s="13">
        <v>31</v>
      </c>
      <c r="E336" s="13">
        <v>5</v>
      </c>
      <c r="F336" s="13">
        <v>22</v>
      </c>
      <c r="G336" s="13">
        <v>4</v>
      </c>
      <c r="H336" s="13">
        <v>2</v>
      </c>
      <c r="I336" s="13">
        <v>15</v>
      </c>
      <c r="J336" s="13">
        <v>13</v>
      </c>
      <c r="K336" s="10">
        <f t="shared" si="7"/>
        <v>95</v>
      </c>
    </row>
    <row r="337" spans="1:11" x14ac:dyDescent="0.25">
      <c r="A337" s="4">
        <v>2010</v>
      </c>
      <c r="B337" s="4" t="s">
        <v>56</v>
      </c>
      <c r="C337" s="13">
        <v>2</v>
      </c>
      <c r="D337" s="13">
        <v>35</v>
      </c>
      <c r="E337" s="13">
        <v>5</v>
      </c>
      <c r="F337" s="13">
        <v>15</v>
      </c>
      <c r="G337" s="13">
        <v>17</v>
      </c>
      <c r="H337" s="13">
        <v>1</v>
      </c>
      <c r="I337" s="13">
        <v>22</v>
      </c>
      <c r="J337" s="13">
        <v>15</v>
      </c>
      <c r="K337" s="10">
        <f t="shared" ref="K337:K399" si="8">SUM(C337:J337)</f>
        <v>112</v>
      </c>
    </row>
    <row r="338" spans="1:11" x14ac:dyDescent="0.25">
      <c r="A338" s="4">
        <v>2010</v>
      </c>
      <c r="B338" s="4" t="s">
        <v>46</v>
      </c>
      <c r="D338" s="13">
        <v>27</v>
      </c>
      <c r="E338" s="13">
        <v>2</v>
      </c>
      <c r="F338" s="13">
        <v>18</v>
      </c>
      <c r="G338" s="13">
        <v>2</v>
      </c>
      <c r="H338" s="13">
        <v>2</v>
      </c>
      <c r="I338" s="13">
        <v>21</v>
      </c>
      <c r="J338" s="13">
        <v>14</v>
      </c>
      <c r="K338" s="10">
        <f t="shared" si="8"/>
        <v>86</v>
      </c>
    </row>
    <row r="339" spans="1:11" x14ac:dyDescent="0.25">
      <c r="A339" s="4">
        <v>2010</v>
      </c>
      <c r="B339" s="4" t="s">
        <v>52</v>
      </c>
      <c r="C339" s="13">
        <v>2</v>
      </c>
      <c r="D339" s="13">
        <v>37</v>
      </c>
      <c r="E339" s="13">
        <v>3</v>
      </c>
      <c r="F339" s="13">
        <v>19</v>
      </c>
      <c r="G339" s="13">
        <v>15</v>
      </c>
      <c r="H339" s="13">
        <v>3</v>
      </c>
      <c r="I339" s="13">
        <v>30</v>
      </c>
      <c r="J339" s="13">
        <v>17</v>
      </c>
      <c r="K339" s="10">
        <f t="shared" si="8"/>
        <v>126</v>
      </c>
    </row>
    <row r="340" spans="1:11" x14ac:dyDescent="0.25">
      <c r="A340" s="4">
        <v>2011</v>
      </c>
      <c r="B340" s="4" t="s">
        <v>51</v>
      </c>
      <c r="D340" s="13">
        <v>39</v>
      </c>
      <c r="E340" s="13">
        <v>5</v>
      </c>
      <c r="F340" s="13">
        <v>28</v>
      </c>
      <c r="G340" s="13">
        <v>8</v>
      </c>
      <c r="H340" s="13">
        <v>4</v>
      </c>
      <c r="I340" s="13">
        <v>25</v>
      </c>
      <c r="J340" s="13">
        <v>18</v>
      </c>
      <c r="K340" s="10">
        <f t="shared" si="8"/>
        <v>127</v>
      </c>
    </row>
    <row r="341" spans="1:11" x14ac:dyDescent="0.25">
      <c r="A341" s="4">
        <v>2011</v>
      </c>
      <c r="B341" s="4" t="s">
        <v>57</v>
      </c>
      <c r="D341" s="13">
        <v>23</v>
      </c>
      <c r="E341" s="13">
        <v>3</v>
      </c>
      <c r="F341" s="13">
        <v>23</v>
      </c>
      <c r="G341" s="13">
        <v>3</v>
      </c>
      <c r="H341" s="13">
        <v>2</v>
      </c>
      <c r="I341" s="13">
        <v>27</v>
      </c>
      <c r="J341" s="13">
        <v>15</v>
      </c>
      <c r="K341" s="10">
        <f t="shared" si="8"/>
        <v>96</v>
      </c>
    </row>
    <row r="342" spans="1:11" x14ac:dyDescent="0.25">
      <c r="A342" s="4">
        <v>2011</v>
      </c>
      <c r="B342" s="4" t="s">
        <v>47</v>
      </c>
      <c r="C342" s="13">
        <v>1</v>
      </c>
      <c r="D342" s="13">
        <v>14</v>
      </c>
      <c r="E342" s="13">
        <v>3</v>
      </c>
      <c r="F342" s="13">
        <v>11</v>
      </c>
      <c r="G342" s="13">
        <v>3</v>
      </c>
      <c r="I342" s="13">
        <v>9</v>
      </c>
      <c r="J342" s="13">
        <v>5</v>
      </c>
      <c r="K342" s="10">
        <f t="shared" si="8"/>
        <v>46</v>
      </c>
    </row>
    <row r="343" spans="1:11" x14ac:dyDescent="0.25">
      <c r="A343" s="4">
        <v>2011</v>
      </c>
      <c r="B343" s="4" t="s">
        <v>53</v>
      </c>
      <c r="C343" s="13">
        <v>1</v>
      </c>
      <c r="D343" s="13">
        <v>46</v>
      </c>
      <c r="E343" s="13">
        <v>8</v>
      </c>
      <c r="F343" s="13">
        <v>37</v>
      </c>
      <c r="G343" s="13">
        <v>18</v>
      </c>
      <c r="I343" s="13">
        <v>32</v>
      </c>
      <c r="J343" s="13">
        <v>22</v>
      </c>
      <c r="K343" s="10">
        <f t="shared" si="8"/>
        <v>164</v>
      </c>
    </row>
    <row r="344" spans="1:11" x14ac:dyDescent="0.25">
      <c r="A344" s="4">
        <v>2011</v>
      </c>
      <c r="B344" s="4" t="s">
        <v>48</v>
      </c>
      <c r="D344" s="13">
        <v>14</v>
      </c>
      <c r="E344" s="13">
        <v>4</v>
      </c>
      <c r="F344" s="13">
        <v>14</v>
      </c>
      <c r="G344" s="13">
        <v>2</v>
      </c>
      <c r="I344" s="13">
        <v>9</v>
      </c>
      <c r="J344" s="13">
        <v>5</v>
      </c>
      <c r="K344" s="10">
        <f t="shared" si="8"/>
        <v>48</v>
      </c>
    </row>
    <row r="345" spans="1:11" x14ac:dyDescent="0.25">
      <c r="A345" s="4">
        <v>2011</v>
      </c>
      <c r="B345" s="4" t="s">
        <v>54</v>
      </c>
      <c r="D345" s="13">
        <v>50</v>
      </c>
      <c r="E345" s="13">
        <v>4</v>
      </c>
      <c r="F345" s="13">
        <v>14</v>
      </c>
      <c r="G345" s="13">
        <v>14</v>
      </c>
      <c r="H345" s="13">
        <v>2</v>
      </c>
      <c r="I345" s="13">
        <v>37</v>
      </c>
      <c r="J345" s="13">
        <v>14</v>
      </c>
      <c r="K345" s="10">
        <f t="shared" si="8"/>
        <v>135</v>
      </c>
    </row>
    <row r="346" spans="1:11" x14ac:dyDescent="0.25">
      <c r="A346" s="4">
        <v>2011</v>
      </c>
      <c r="B346" s="4" t="s">
        <v>49</v>
      </c>
      <c r="C346" s="13">
        <v>1</v>
      </c>
      <c r="D346" s="13">
        <v>29</v>
      </c>
      <c r="E346" s="13">
        <v>3</v>
      </c>
      <c r="F346" s="13">
        <v>19</v>
      </c>
      <c r="G346" s="13">
        <v>9</v>
      </c>
      <c r="H346" s="13">
        <v>1</v>
      </c>
      <c r="I346" s="13">
        <v>21</v>
      </c>
      <c r="J346" s="13">
        <v>15</v>
      </c>
      <c r="K346" s="10">
        <f t="shared" si="8"/>
        <v>98</v>
      </c>
    </row>
    <row r="347" spans="1:11" x14ac:dyDescent="0.25">
      <c r="A347" s="4">
        <v>2011</v>
      </c>
      <c r="B347" s="4" t="s">
        <v>55</v>
      </c>
      <c r="D347" s="13">
        <v>30</v>
      </c>
      <c r="E347" s="13">
        <v>1</v>
      </c>
      <c r="F347" s="13">
        <v>27</v>
      </c>
      <c r="G347" s="13">
        <v>9</v>
      </c>
      <c r="H347" s="13">
        <v>3</v>
      </c>
      <c r="I347" s="13">
        <v>27</v>
      </c>
      <c r="J347" s="13">
        <v>20</v>
      </c>
      <c r="K347" s="10">
        <f t="shared" si="8"/>
        <v>117</v>
      </c>
    </row>
    <row r="348" spans="1:11" x14ac:dyDescent="0.25">
      <c r="A348" s="4">
        <v>2011</v>
      </c>
      <c r="B348" s="4" t="s">
        <v>50</v>
      </c>
      <c r="C348" s="13">
        <v>1</v>
      </c>
      <c r="D348" s="13">
        <v>20</v>
      </c>
      <c r="E348" s="13">
        <v>7</v>
      </c>
      <c r="F348" s="13">
        <v>21</v>
      </c>
      <c r="G348" s="13">
        <v>11</v>
      </c>
      <c r="H348" s="13">
        <v>5</v>
      </c>
      <c r="I348" s="13">
        <v>27</v>
      </c>
      <c r="J348" s="13">
        <v>21</v>
      </c>
      <c r="K348" s="10">
        <f t="shared" si="8"/>
        <v>113</v>
      </c>
    </row>
    <row r="349" spans="1:11" x14ac:dyDescent="0.25">
      <c r="A349" s="4">
        <v>2011</v>
      </c>
      <c r="B349" s="4" t="s">
        <v>56</v>
      </c>
      <c r="C349" s="13">
        <v>2</v>
      </c>
      <c r="D349" s="13">
        <v>23</v>
      </c>
      <c r="E349" s="13">
        <v>2</v>
      </c>
      <c r="F349" s="13">
        <v>14</v>
      </c>
      <c r="G349" s="13">
        <v>11</v>
      </c>
      <c r="H349" s="13">
        <v>2</v>
      </c>
      <c r="I349" s="13">
        <v>29</v>
      </c>
      <c r="J349" s="13">
        <v>15</v>
      </c>
      <c r="K349" s="10">
        <f t="shared" si="8"/>
        <v>98</v>
      </c>
    </row>
    <row r="350" spans="1:11" x14ac:dyDescent="0.25">
      <c r="A350" s="4">
        <v>2011</v>
      </c>
      <c r="B350" s="4" t="s">
        <v>46</v>
      </c>
      <c r="D350" s="13">
        <v>29</v>
      </c>
      <c r="E350" s="13">
        <v>3</v>
      </c>
      <c r="F350" s="13">
        <v>25</v>
      </c>
      <c r="G350" s="13">
        <v>9</v>
      </c>
      <c r="H350" s="13">
        <v>2</v>
      </c>
      <c r="I350" s="13">
        <v>21</v>
      </c>
      <c r="J350" s="13">
        <v>10</v>
      </c>
      <c r="K350" s="10">
        <f t="shared" si="8"/>
        <v>99</v>
      </c>
    </row>
    <row r="351" spans="1:11" x14ac:dyDescent="0.25">
      <c r="A351" s="4">
        <v>2011</v>
      </c>
      <c r="B351" s="4" t="s">
        <v>52</v>
      </c>
      <c r="D351" s="13">
        <v>47</v>
      </c>
      <c r="E351" s="13">
        <v>2</v>
      </c>
      <c r="F351" s="13">
        <v>36</v>
      </c>
      <c r="G351" s="13">
        <v>6</v>
      </c>
      <c r="H351" s="13">
        <v>3</v>
      </c>
      <c r="I351" s="13">
        <v>23</v>
      </c>
      <c r="J351" s="13">
        <v>19</v>
      </c>
      <c r="K351" s="10">
        <f t="shared" si="8"/>
        <v>136</v>
      </c>
    </row>
    <row r="352" spans="1:11" x14ac:dyDescent="0.25">
      <c r="A352" s="4">
        <v>2012</v>
      </c>
      <c r="B352" s="4" t="s">
        <v>51</v>
      </c>
      <c r="C352" s="13">
        <v>2</v>
      </c>
      <c r="D352" s="13">
        <v>45</v>
      </c>
      <c r="E352" s="13">
        <v>1</v>
      </c>
      <c r="F352" s="13">
        <v>27</v>
      </c>
      <c r="G352" s="13">
        <v>17</v>
      </c>
      <c r="H352" s="13">
        <v>3</v>
      </c>
      <c r="I352" s="13">
        <v>26</v>
      </c>
      <c r="J352" s="13">
        <v>12</v>
      </c>
      <c r="K352" s="10">
        <f t="shared" si="8"/>
        <v>133</v>
      </c>
    </row>
    <row r="353" spans="1:11" x14ac:dyDescent="0.25">
      <c r="A353" s="4">
        <v>2012</v>
      </c>
      <c r="B353" s="4" t="s">
        <v>57</v>
      </c>
      <c r="D353" s="13">
        <v>12</v>
      </c>
      <c r="E353" s="13">
        <v>5</v>
      </c>
      <c r="F353" s="13">
        <v>17</v>
      </c>
      <c r="G353" s="13">
        <v>4</v>
      </c>
      <c r="H353" s="13">
        <v>1</v>
      </c>
      <c r="I353" s="13">
        <v>17</v>
      </c>
      <c r="J353" s="13">
        <v>13</v>
      </c>
      <c r="K353" s="10">
        <f t="shared" si="8"/>
        <v>69</v>
      </c>
    </row>
    <row r="354" spans="1:11" x14ac:dyDescent="0.25">
      <c r="A354" s="4">
        <v>2012</v>
      </c>
      <c r="B354" s="4" t="s">
        <v>47</v>
      </c>
      <c r="D354" s="13">
        <v>13</v>
      </c>
      <c r="E354" s="13">
        <v>3</v>
      </c>
      <c r="F354" s="13">
        <v>8</v>
      </c>
      <c r="G354" s="13">
        <v>8</v>
      </c>
      <c r="H354" s="13">
        <v>1</v>
      </c>
      <c r="I354" s="13">
        <v>13</v>
      </c>
      <c r="J354" s="13">
        <v>8</v>
      </c>
      <c r="K354" s="10">
        <f t="shared" si="8"/>
        <v>54</v>
      </c>
    </row>
    <row r="355" spans="1:11" x14ac:dyDescent="0.25">
      <c r="A355" s="4">
        <v>2012</v>
      </c>
      <c r="B355" s="4" t="s">
        <v>53</v>
      </c>
      <c r="D355" s="13">
        <v>54</v>
      </c>
      <c r="E355" s="13">
        <v>5</v>
      </c>
      <c r="F355" s="13">
        <v>54</v>
      </c>
      <c r="G355" s="13">
        <v>6</v>
      </c>
      <c r="H355" s="13">
        <v>5</v>
      </c>
      <c r="I355" s="13">
        <v>37</v>
      </c>
      <c r="J355" s="13">
        <v>22</v>
      </c>
      <c r="K355" s="10">
        <f t="shared" si="8"/>
        <v>183</v>
      </c>
    </row>
    <row r="356" spans="1:11" x14ac:dyDescent="0.25">
      <c r="A356" s="4">
        <v>2012</v>
      </c>
      <c r="B356" s="4" t="s">
        <v>48</v>
      </c>
      <c r="D356" s="13">
        <v>23</v>
      </c>
      <c r="F356" s="13">
        <v>13</v>
      </c>
      <c r="G356" s="13">
        <v>8</v>
      </c>
      <c r="I356" s="13">
        <v>15</v>
      </c>
      <c r="J356" s="13">
        <v>4</v>
      </c>
      <c r="K356" s="10">
        <f t="shared" si="8"/>
        <v>63</v>
      </c>
    </row>
    <row r="357" spans="1:11" x14ac:dyDescent="0.25">
      <c r="A357" s="4">
        <v>2012</v>
      </c>
      <c r="B357" s="4" t="s">
        <v>54</v>
      </c>
      <c r="C357" s="13">
        <v>3</v>
      </c>
      <c r="D357" s="13">
        <v>44</v>
      </c>
      <c r="E357" s="13">
        <v>2</v>
      </c>
      <c r="F357" s="13">
        <v>24</v>
      </c>
      <c r="G357" s="13">
        <v>12</v>
      </c>
      <c r="H357" s="13">
        <v>5</v>
      </c>
      <c r="I357" s="13">
        <v>34</v>
      </c>
      <c r="J357" s="13">
        <v>15</v>
      </c>
      <c r="K357" s="10">
        <f t="shared" si="8"/>
        <v>139</v>
      </c>
    </row>
    <row r="358" spans="1:11" x14ac:dyDescent="0.25">
      <c r="A358" s="4">
        <v>2012</v>
      </c>
      <c r="B358" s="4" t="s">
        <v>49</v>
      </c>
      <c r="C358" s="13">
        <v>1</v>
      </c>
      <c r="D358" s="13">
        <v>24</v>
      </c>
      <c r="E358" s="13">
        <v>3</v>
      </c>
      <c r="F358" s="13">
        <v>14</v>
      </c>
      <c r="G358" s="13">
        <v>2</v>
      </c>
      <c r="H358" s="13">
        <v>3</v>
      </c>
      <c r="I358" s="13">
        <v>27</v>
      </c>
      <c r="J358" s="13">
        <v>11</v>
      </c>
      <c r="K358" s="10">
        <f t="shared" si="8"/>
        <v>85</v>
      </c>
    </row>
    <row r="359" spans="1:11" x14ac:dyDescent="0.25">
      <c r="A359" s="4">
        <v>2012</v>
      </c>
      <c r="B359" s="4" t="s">
        <v>55</v>
      </c>
      <c r="C359" s="13">
        <v>3</v>
      </c>
      <c r="D359" s="13">
        <v>29</v>
      </c>
      <c r="E359" s="13">
        <v>5</v>
      </c>
      <c r="F359" s="13">
        <v>26</v>
      </c>
      <c r="G359" s="13">
        <v>5</v>
      </c>
      <c r="H359" s="13">
        <v>3</v>
      </c>
      <c r="I359" s="13">
        <v>18</v>
      </c>
      <c r="J359" s="13">
        <v>20</v>
      </c>
      <c r="K359" s="10">
        <f t="shared" si="8"/>
        <v>109</v>
      </c>
    </row>
    <row r="360" spans="1:11" x14ac:dyDescent="0.25">
      <c r="A360" s="4">
        <v>2012</v>
      </c>
      <c r="B360" s="4" t="s">
        <v>50</v>
      </c>
      <c r="D360" s="13">
        <v>28</v>
      </c>
      <c r="E360" s="13">
        <v>9</v>
      </c>
      <c r="F360" s="13">
        <v>38</v>
      </c>
      <c r="G360" s="13">
        <v>9</v>
      </c>
      <c r="H360" s="13">
        <v>1</v>
      </c>
      <c r="I360" s="13">
        <v>20</v>
      </c>
      <c r="J360" s="13">
        <v>21</v>
      </c>
      <c r="K360" s="10">
        <f t="shared" si="8"/>
        <v>126</v>
      </c>
    </row>
    <row r="361" spans="1:11" x14ac:dyDescent="0.25">
      <c r="A361" s="4">
        <v>2012</v>
      </c>
      <c r="B361" s="4" t="s">
        <v>56</v>
      </c>
      <c r="D361" s="13">
        <v>21</v>
      </c>
      <c r="E361" s="13">
        <v>9</v>
      </c>
      <c r="F361" s="13">
        <v>16</v>
      </c>
      <c r="G361" s="13">
        <v>9</v>
      </c>
      <c r="I361" s="13">
        <v>22</v>
      </c>
      <c r="J361" s="13">
        <v>22</v>
      </c>
      <c r="K361" s="10">
        <f t="shared" si="8"/>
        <v>99</v>
      </c>
    </row>
    <row r="362" spans="1:11" x14ac:dyDescent="0.25">
      <c r="A362" s="4">
        <v>2012</v>
      </c>
      <c r="B362" s="4" t="s">
        <v>46</v>
      </c>
      <c r="C362" s="13">
        <v>1</v>
      </c>
      <c r="D362" s="13">
        <v>25</v>
      </c>
      <c r="F362" s="13">
        <v>18</v>
      </c>
      <c r="G362" s="13">
        <v>2</v>
      </c>
      <c r="H362" s="13">
        <v>2</v>
      </c>
      <c r="I362" s="13">
        <v>22</v>
      </c>
      <c r="J362" s="13">
        <v>16</v>
      </c>
      <c r="K362" s="10">
        <f t="shared" si="8"/>
        <v>86</v>
      </c>
    </row>
    <row r="363" spans="1:11" x14ac:dyDescent="0.25">
      <c r="A363" s="4">
        <v>2012</v>
      </c>
      <c r="B363" s="4" t="s">
        <v>52</v>
      </c>
      <c r="C363" s="13">
        <v>2</v>
      </c>
      <c r="D363" s="13">
        <v>51</v>
      </c>
      <c r="E363" s="13">
        <v>7</v>
      </c>
      <c r="F363" s="13">
        <v>25</v>
      </c>
      <c r="G363" s="13">
        <v>12</v>
      </c>
      <c r="H363" s="13">
        <v>7</v>
      </c>
      <c r="I363" s="13">
        <v>31</v>
      </c>
      <c r="J363" s="13">
        <v>19</v>
      </c>
      <c r="K363" s="10">
        <f t="shared" si="8"/>
        <v>154</v>
      </c>
    </row>
    <row r="364" spans="1:11" x14ac:dyDescent="0.25">
      <c r="A364" s="4">
        <v>2013</v>
      </c>
      <c r="B364" s="4" t="s">
        <v>51</v>
      </c>
      <c r="C364" s="13">
        <v>1</v>
      </c>
      <c r="D364" s="13">
        <v>36</v>
      </c>
      <c r="E364" s="13">
        <v>4</v>
      </c>
      <c r="F364" s="13">
        <v>18</v>
      </c>
      <c r="G364" s="13">
        <v>10</v>
      </c>
      <c r="H364" s="13">
        <v>8</v>
      </c>
      <c r="I364" s="13">
        <v>24</v>
      </c>
      <c r="J364" s="13">
        <v>17</v>
      </c>
      <c r="K364" s="10">
        <f t="shared" si="8"/>
        <v>118</v>
      </c>
    </row>
    <row r="365" spans="1:11" x14ac:dyDescent="0.25">
      <c r="A365" s="4">
        <v>2013</v>
      </c>
      <c r="B365" s="4" t="s">
        <v>57</v>
      </c>
      <c r="C365" s="13">
        <v>2</v>
      </c>
      <c r="D365" s="13">
        <v>18</v>
      </c>
      <c r="E365" s="13">
        <v>1</v>
      </c>
      <c r="F365" s="13">
        <v>24</v>
      </c>
      <c r="G365" s="13">
        <v>6</v>
      </c>
      <c r="H365" s="13">
        <v>4</v>
      </c>
      <c r="I365" s="13">
        <v>19</v>
      </c>
      <c r="J365" s="13">
        <v>9</v>
      </c>
      <c r="K365" s="10">
        <f t="shared" si="8"/>
        <v>83</v>
      </c>
    </row>
    <row r="366" spans="1:11" x14ac:dyDescent="0.25">
      <c r="A366" s="4">
        <v>2013</v>
      </c>
      <c r="B366" s="4" t="s">
        <v>47</v>
      </c>
      <c r="C366" s="13">
        <v>1</v>
      </c>
      <c r="D366" s="13">
        <v>12</v>
      </c>
      <c r="E366" s="13">
        <v>3</v>
      </c>
      <c r="F366" s="13">
        <v>10</v>
      </c>
      <c r="G366" s="13">
        <v>7</v>
      </c>
      <c r="H366" s="13">
        <v>2</v>
      </c>
      <c r="I366" s="13">
        <v>12</v>
      </c>
      <c r="J366" s="13">
        <v>9</v>
      </c>
      <c r="K366" s="10">
        <f t="shared" si="8"/>
        <v>56</v>
      </c>
    </row>
    <row r="367" spans="1:11" x14ac:dyDescent="0.25">
      <c r="A367" s="4">
        <v>2013</v>
      </c>
      <c r="B367" s="4" t="s">
        <v>53</v>
      </c>
      <c r="D367" s="13">
        <v>32</v>
      </c>
      <c r="E367" s="13">
        <v>4</v>
      </c>
      <c r="F367" s="13">
        <v>36</v>
      </c>
      <c r="G367" s="13">
        <v>18</v>
      </c>
      <c r="H367" s="13">
        <v>5</v>
      </c>
      <c r="I367" s="13">
        <v>32</v>
      </c>
      <c r="J367" s="13">
        <v>19</v>
      </c>
      <c r="K367" s="10">
        <f t="shared" si="8"/>
        <v>146</v>
      </c>
    </row>
    <row r="368" spans="1:11" x14ac:dyDescent="0.25">
      <c r="A368" s="4">
        <v>2013</v>
      </c>
      <c r="B368" s="4" t="s">
        <v>48</v>
      </c>
      <c r="D368" s="13">
        <v>16</v>
      </c>
      <c r="E368" s="13">
        <v>6</v>
      </c>
      <c r="F368" s="13">
        <v>16</v>
      </c>
      <c r="G368" s="13">
        <v>1</v>
      </c>
      <c r="I368" s="13">
        <v>8</v>
      </c>
      <c r="J368" s="13">
        <v>8</v>
      </c>
      <c r="K368" s="10">
        <f t="shared" si="8"/>
        <v>55</v>
      </c>
    </row>
    <row r="369" spans="1:11" x14ac:dyDescent="0.25">
      <c r="A369" s="4">
        <v>2013</v>
      </c>
      <c r="B369" s="4" t="s">
        <v>54</v>
      </c>
      <c r="C369" s="13">
        <v>1</v>
      </c>
      <c r="D369" s="13">
        <v>40</v>
      </c>
      <c r="E369" s="13">
        <v>2</v>
      </c>
      <c r="F369" s="13">
        <v>37</v>
      </c>
      <c r="G369" s="13">
        <v>12</v>
      </c>
      <c r="H369" s="13">
        <v>3</v>
      </c>
      <c r="I369" s="13">
        <v>33</v>
      </c>
      <c r="J369" s="13">
        <v>16</v>
      </c>
      <c r="K369" s="10">
        <f t="shared" si="8"/>
        <v>144</v>
      </c>
    </row>
    <row r="370" spans="1:11" x14ac:dyDescent="0.25">
      <c r="A370" s="4">
        <v>2013</v>
      </c>
      <c r="B370" s="4" t="s">
        <v>49</v>
      </c>
      <c r="D370" s="13">
        <v>27</v>
      </c>
      <c r="E370" s="13">
        <v>4</v>
      </c>
      <c r="F370" s="13">
        <v>29</v>
      </c>
      <c r="G370" s="13">
        <v>13</v>
      </c>
      <c r="H370" s="13">
        <v>3</v>
      </c>
      <c r="I370" s="13">
        <v>19</v>
      </c>
      <c r="J370" s="13">
        <v>11</v>
      </c>
      <c r="K370" s="10">
        <f t="shared" si="8"/>
        <v>106</v>
      </c>
    </row>
    <row r="371" spans="1:11" x14ac:dyDescent="0.25">
      <c r="A371" s="4">
        <v>2013</v>
      </c>
      <c r="B371" s="4" t="s">
        <v>55</v>
      </c>
      <c r="D371" s="13">
        <v>32</v>
      </c>
      <c r="E371" s="13">
        <v>7</v>
      </c>
      <c r="F371" s="13">
        <v>23</v>
      </c>
      <c r="G371" s="13">
        <v>6</v>
      </c>
      <c r="H371" s="13">
        <v>3</v>
      </c>
      <c r="I371" s="13">
        <v>13</v>
      </c>
      <c r="J371" s="13">
        <v>13</v>
      </c>
      <c r="K371" s="10">
        <f t="shared" si="8"/>
        <v>97</v>
      </c>
    </row>
    <row r="372" spans="1:11" x14ac:dyDescent="0.25">
      <c r="A372" s="4">
        <v>2013</v>
      </c>
      <c r="B372" s="4" t="s">
        <v>50</v>
      </c>
      <c r="D372" s="13">
        <v>35</v>
      </c>
      <c r="F372" s="13">
        <v>21</v>
      </c>
      <c r="G372" s="13">
        <v>8</v>
      </c>
      <c r="H372" s="13">
        <v>2</v>
      </c>
      <c r="I372" s="13">
        <v>32</v>
      </c>
      <c r="J372" s="13">
        <v>22</v>
      </c>
      <c r="K372" s="10">
        <f t="shared" si="8"/>
        <v>120</v>
      </c>
    </row>
    <row r="373" spans="1:11" x14ac:dyDescent="0.25">
      <c r="A373" s="4">
        <v>2013</v>
      </c>
      <c r="B373" s="4" t="s">
        <v>56</v>
      </c>
      <c r="D373" s="13">
        <v>34</v>
      </c>
      <c r="E373" s="13">
        <v>2</v>
      </c>
      <c r="F373" s="13">
        <v>19</v>
      </c>
      <c r="G373" s="13">
        <v>3</v>
      </c>
      <c r="H373" s="13">
        <v>1</v>
      </c>
      <c r="I373" s="13">
        <v>19</v>
      </c>
      <c r="J373" s="13">
        <v>14</v>
      </c>
      <c r="K373" s="10">
        <f t="shared" si="8"/>
        <v>92</v>
      </c>
    </row>
    <row r="374" spans="1:11" x14ac:dyDescent="0.25">
      <c r="A374" s="4">
        <v>2013</v>
      </c>
      <c r="B374" s="4" t="s">
        <v>46</v>
      </c>
      <c r="C374" s="13">
        <v>1</v>
      </c>
      <c r="D374" s="13">
        <v>15</v>
      </c>
      <c r="F374" s="13">
        <v>14</v>
      </c>
      <c r="G374" s="13">
        <v>3</v>
      </c>
      <c r="H374" s="13">
        <v>1</v>
      </c>
      <c r="I374" s="13">
        <v>8</v>
      </c>
      <c r="J374" s="13">
        <v>12</v>
      </c>
      <c r="K374" s="10">
        <f t="shared" si="8"/>
        <v>54</v>
      </c>
    </row>
    <row r="375" spans="1:11" x14ac:dyDescent="0.25">
      <c r="A375" s="4">
        <v>2013</v>
      </c>
      <c r="B375" s="4" t="s">
        <v>52</v>
      </c>
      <c r="C375" s="13">
        <v>1</v>
      </c>
      <c r="D375" s="13">
        <v>36</v>
      </c>
      <c r="E375" s="13">
        <v>4</v>
      </c>
      <c r="F375" s="13">
        <v>24</v>
      </c>
      <c r="G375" s="13">
        <v>11</v>
      </c>
      <c r="H375" s="13">
        <v>4</v>
      </c>
      <c r="I375" s="13">
        <v>24</v>
      </c>
      <c r="J375" s="13">
        <v>12</v>
      </c>
      <c r="K375" s="10">
        <f t="shared" si="8"/>
        <v>116</v>
      </c>
    </row>
    <row r="376" spans="1:11" x14ac:dyDescent="0.25">
      <c r="A376" s="4">
        <v>2014</v>
      </c>
      <c r="B376" s="4" t="s">
        <v>51</v>
      </c>
      <c r="D376" s="13">
        <v>29</v>
      </c>
      <c r="E376" s="13">
        <v>4</v>
      </c>
      <c r="F376" s="13">
        <v>17</v>
      </c>
      <c r="G376" s="13">
        <v>19</v>
      </c>
      <c r="H376" s="13">
        <v>4</v>
      </c>
      <c r="I376" s="13">
        <v>27</v>
      </c>
      <c r="J376" s="13">
        <v>20</v>
      </c>
      <c r="K376" s="10">
        <f t="shared" si="8"/>
        <v>120</v>
      </c>
    </row>
    <row r="377" spans="1:11" x14ac:dyDescent="0.25">
      <c r="A377" s="4">
        <v>2014</v>
      </c>
      <c r="B377" s="4" t="s">
        <v>57</v>
      </c>
      <c r="D377" s="13">
        <v>18</v>
      </c>
      <c r="E377" s="13">
        <v>1</v>
      </c>
      <c r="F377" s="13">
        <v>10</v>
      </c>
      <c r="G377" s="13">
        <v>5</v>
      </c>
      <c r="H377" s="13">
        <v>2</v>
      </c>
      <c r="I377" s="13">
        <v>16</v>
      </c>
      <c r="J377" s="13">
        <v>7</v>
      </c>
      <c r="K377" s="10">
        <f t="shared" si="8"/>
        <v>59</v>
      </c>
    </row>
    <row r="378" spans="1:11" x14ac:dyDescent="0.25">
      <c r="A378" s="4">
        <v>2014</v>
      </c>
      <c r="B378" s="4" t="s">
        <v>47</v>
      </c>
      <c r="C378" s="13">
        <v>2</v>
      </c>
      <c r="D378" s="13">
        <v>10</v>
      </c>
      <c r="E378" s="13">
        <v>5</v>
      </c>
      <c r="F378" s="13">
        <v>9</v>
      </c>
      <c r="G378" s="13">
        <v>1</v>
      </c>
      <c r="I378" s="13">
        <v>8</v>
      </c>
      <c r="J378" s="13">
        <v>10</v>
      </c>
      <c r="K378" s="10">
        <f t="shared" si="8"/>
        <v>45</v>
      </c>
    </row>
    <row r="379" spans="1:11" x14ac:dyDescent="0.25">
      <c r="A379" s="4">
        <v>2014</v>
      </c>
      <c r="B379" s="4" t="s">
        <v>53</v>
      </c>
      <c r="C379" s="13">
        <v>1</v>
      </c>
      <c r="D379" s="13">
        <v>48</v>
      </c>
      <c r="E379" s="13">
        <v>11</v>
      </c>
      <c r="F379" s="13">
        <v>23</v>
      </c>
      <c r="G379" s="13">
        <v>11</v>
      </c>
      <c r="H379" s="13">
        <v>8</v>
      </c>
      <c r="I379" s="13">
        <v>39</v>
      </c>
      <c r="J379" s="13">
        <v>20</v>
      </c>
      <c r="K379" s="10">
        <f t="shared" si="8"/>
        <v>161</v>
      </c>
    </row>
    <row r="380" spans="1:11" x14ac:dyDescent="0.25">
      <c r="A380" s="4">
        <v>2014</v>
      </c>
      <c r="B380" s="4" t="s">
        <v>48</v>
      </c>
      <c r="D380" s="13">
        <v>11</v>
      </c>
      <c r="E380" s="13">
        <v>4</v>
      </c>
      <c r="F380" s="13">
        <v>11</v>
      </c>
      <c r="G380" s="13">
        <v>1</v>
      </c>
      <c r="H380" s="13">
        <v>1</v>
      </c>
      <c r="I380" s="13">
        <v>11</v>
      </c>
      <c r="J380" s="13">
        <v>3</v>
      </c>
      <c r="K380" s="10">
        <f t="shared" si="8"/>
        <v>42</v>
      </c>
    </row>
    <row r="381" spans="1:11" x14ac:dyDescent="0.25">
      <c r="A381" s="4">
        <v>2014</v>
      </c>
      <c r="B381" s="4" t="s">
        <v>54</v>
      </c>
      <c r="C381" s="13">
        <v>3</v>
      </c>
      <c r="D381" s="13">
        <v>41</v>
      </c>
      <c r="E381" s="13">
        <v>4</v>
      </c>
      <c r="F381" s="13">
        <v>34</v>
      </c>
      <c r="G381" s="13">
        <v>13</v>
      </c>
      <c r="H381" s="13">
        <v>6</v>
      </c>
      <c r="I381" s="13">
        <v>27</v>
      </c>
      <c r="J381" s="13">
        <v>23</v>
      </c>
      <c r="K381" s="10">
        <f t="shared" si="8"/>
        <v>151</v>
      </c>
    </row>
    <row r="382" spans="1:11" x14ac:dyDescent="0.25">
      <c r="A382" s="4">
        <v>2014</v>
      </c>
      <c r="B382" s="4" t="s">
        <v>49</v>
      </c>
      <c r="D382" s="13">
        <v>24</v>
      </c>
      <c r="F382" s="13">
        <v>11</v>
      </c>
      <c r="G382" s="13">
        <v>10</v>
      </c>
      <c r="H382" s="13">
        <v>1</v>
      </c>
      <c r="I382" s="13">
        <v>16</v>
      </c>
      <c r="J382" s="13">
        <v>14</v>
      </c>
      <c r="K382" s="10">
        <f t="shared" si="8"/>
        <v>76</v>
      </c>
    </row>
    <row r="383" spans="1:11" x14ac:dyDescent="0.25">
      <c r="A383" s="4">
        <v>2014</v>
      </c>
      <c r="B383" s="4" t="s">
        <v>55</v>
      </c>
      <c r="C383" s="13">
        <v>1</v>
      </c>
      <c r="D383" s="13">
        <v>30</v>
      </c>
      <c r="E383" s="13">
        <v>3</v>
      </c>
      <c r="F383" s="13">
        <v>36</v>
      </c>
      <c r="G383" s="13">
        <v>12</v>
      </c>
      <c r="H383" s="13">
        <v>3</v>
      </c>
      <c r="I383" s="13">
        <v>20</v>
      </c>
      <c r="J383" s="13">
        <v>25</v>
      </c>
      <c r="K383" s="10">
        <f t="shared" si="8"/>
        <v>130</v>
      </c>
    </row>
    <row r="384" spans="1:11" x14ac:dyDescent="0.25">
      <c r="A384" s="4">
        <v>2014</v>
      </c>
      <c r="B384" s="4" t="s">
        <v>50</v>
      </c>
      <c r="D384" s="13">
        <v>24</v>
      </c>
      <c r="E384" s="13">
        <v>2</v>
      </c>
      <c r="F384" s="13">
        <v>18</v>
      </c>
      <c r="G384" s="13">
        <v>9</v>
      </c>
      <c r="H384" s="13">
        <v>1</v>
      </c>
      <c r="I384" s="13">
        <v>27</v>
      </c>
      <c r="J384" s="13">
        <v>16</v>
      </c>
      <c r="K384" s="10">
        <f t="shared" si="8"/>
        <v>97</v>
      </c>
    </row>
    <row r="385" spans="1:11" x14ac:dyDescent="0.25">
      <c r="A385" s="4">
        <v>2014</v>
      </c>
      <c r="B385" s="4" t="s">
        <v>56</v>
      </c>
      <c r="D385" s="13">
        <v>16</v>
      </c>
      <c r="E385" s="13">
        <v>2</v>
      </c>
      <c r="F385" s="13">
        <v>22</v>
      </c>
      <c r="G385" s="13">
        <v>13</v>
      </c>
      <c r="H385" s="13">
        <v>2</v>
      </c>
      <c r="I385" s="13">
        <v>16</v>
      </c>
      <c r="J385" s="13">
        <v>17</v>
      </c>
      <c r="K385" s="10">
        <f t="shared" si="8"/>
        <v>88</v>
      </c>
    </row>
    <row r="386" spans="1:11" x14ac:dyDescent="0.25">
      <c r="A386" s="4">
        <v>2014</v>
      </c>
      <c r="B386" s="4" t="s">
        <v>46</v>
      </c>
      <c r="C386" s="13">
        <v>2</v>
      </c>
      <c r="D386" s="13">
        <v>20</v>
      </c>
      <c r="E386" s="13">
        <v>3</v>
      </c>
      <c r="F386" s="13">
        <v>11</v>
      </c>
      <c r="G386" s="13">
        <v>6</v>
      </c>
      <c r="H386" s="13">
        <v>1</v>
      </c>
      <c r="I386" s="13">
        <v>17</v>
      </c>
      <c r="J386" s="13">
        <v>9</v>
      </c>
      <c r="K386" s="10">
        <f t="shared" si="8"/>
        <v>69</v>
      </c>
    </row>
    <row r="387" spans="1:11" x14ac:dyDescent="0.25">
      <c r="A387" s="4">
        <v>2014</v>
      </c>
      <c r="B387" s="4" t="s">
        <v>52</v>
      </c>
      <c r="C387" s="13">
        <v>1</v>
      </c>
      <c r="D387" s="13">
        <v>41</v>
      </c>
      <c r="F387" s="13">
        <v>21</v>
      </c>
      <c r="G387" s="13">
        <v>7</v>
      </c>
      <c r="H387" s="13">
        <v>6</v>
      </c>
      <c r="I387" s="13">
        <v>25</v>
      </c>
      <c r="J387" s="13">
        <v>17</v>
      </c>
      <c r="K387" s="10">
        <f t="shared" si="8"/>
        <v>118</v>
      </c>
    </row>
    <row r="388" spans="1:11" x14ac:dyDescent="0.25">
      <c r="A388" s="4" t="s">
        <v>84</v>
      </c>
      <c r="B388" s="4" t="s">
        <v>51</v>
      </c>
      <c r="C388" s="13">
        <f>SUMIF($B$208:$B$387,$B388,C$208:C$387)</f>
        <v>20</v>
      </c>
      <c r="D388" s="13">
        <f t="shared" ref="D388:J388" si="9">SUMIF($B$208:$B$387,$B388,D$208:D$387)</f>
        <v>621</v>
      </c>
      <c r="E388" s="13">
        <f t="shared" si="9"/>
        <v>51</v>
      </c>
      <c r="F388" s="13">
        <f t="shared" si="9"/>
        <v>396</v>
      </c>
      <c r="G388" s="13">
        <f t="shared" si="9"/>
        <v>189</v>
      </c>
      <c r="H388" s="13">
        <f t="shared" si="9"/>
        <v>71</v>
      </c>
      <c r="I388" s="13">
        <f t="shared" si="9"/>
        <v>428</v>
      </c>
      <c r="J388" s="13">
        <f t="shared" si="9"/>
        <v>241</v>
      </c>
      <c r="K388" s="10">
        <f t="shared" si="8"/>
        <v>2017</v>
      </c>
    </row>
    <row r="389" spans="1:11" x14ac:dyDescent="0.25">
      <c r="A389" s="4" t="s">
        <v>84</v>
      </c>
      <c r="B389" s="4" t="s">
        <v>57</v>
      </c>
      <c r="C389" s="13">
        <f t="shared" ref="C389:J399" si="10">SUMIF($B$208:$B$387,$B389,C$208:C$387)</f>
        <v>18</v>
      </c>
      <c r="D389" s="13">
        <f t="shared" si="10"/>
        <v>489</v>
      </c>
      <c r="E389" s="13">
        <f t="shared" si="10"/>
        <v>80</v>
      </c>
      <c r="F389" s="13">
        <f t="shared" si="10"/>
        <v>318</v>
      </c>
      <c r="G389" s="13">
        <f t="shared" si="10"/>
        <v>130</v>
      </c>
      <c r="H389" s="13">
        <f t="shared" si="10"/>
        <v>56</v>
      </c>
      <c r="I389" s="13">
        <f t="shared" si="10"/>
        <v>373</v>
      </c>
      <c r="J389" s="13">
        <f t="shared" si="10"/>
        <v>237</v>
      </c>
      <c r="K389" s="10">
        <f t="shared" si="8"/>
        <v>1701</v>
      </c>
    </row>
    <row r="390" spans="1:11" x14ac:dyDescent="0.25">
      <c r="A390" s="4" t="s">
        <v>84</v>
      </c>
      <c r="B390" s="4" t="s">
        <v>47</v>
      </c>
      <c r="C390" s="13">
        <f t="shared" si="10"/>
        <v>21</v>
      </c>
      <c r="D390" s="13">
        <f t="shared" si="10"/>
        <v>302</v>
      </c>
      <c r="E390" s="13">
        <f t="shared" si="10"/>
        <v>47</v>
      </c>
      <c r="F390" s="13">
        <f t="shared" si="10"/>
        <v>240</v>
      </c>
      <c r="G390" s="13">
        <f t="shared" si="10"/>
        <v>116</v>
      </c>
      <c r="H390" s="13">
        <f t="shared" si="10"/>
        <v>25</v>
      </c>
      <c r="I390" s="13">
        <f t="shared" si="10"/>
        <v>273</v>
      </c>
      <c r="J390" s="13">
        <f t="shared" si="10"/>
        <v>125</v>
      </c>
      <c r="K390" s="10">
        <f t="shared" si="8"/>
        <v>1149</v>
      </c>
    </row>
    <row r="391" spans="1:11" x14ac:dyDescent="0.25">
      <c r="A391" s="4" t="s">
        <v>84</v>
      </c>
      <c r="B391" s="4" t="s">
        <v>53</v>
      </c>
      <c r="C391" s="13">
        <f t="shared" si="10"/>
        <v>19</v>
      </c>
      <c r="D391" s="13">
        <f t="shared" si="10"/>
        <v>885</v>
      </c>
      <c r="E391" s="13">
        <f t="shared" si="10"/>
        <v>77</v>
      </c>
      <c r="F391" s="13">
        <f t="shared" si="10"/>
        <v>613</v>
      </c>
      <c r="G391" s="13">
        <f t="shared" si="10"/>
        <v>236</v>
      </c>
      <c r="H391" s="13">
        <f t="shared" si="10"/>
        <v>79</v>
      </c>
      <c r="I391" s="13">
        <f t="shared" si="10"/>
        <v>588</v>
      </c>
      <c r="J391" s="13">
        <f t="shared" si="10"/>
        <v>322</v>
      </c>
      <c r="K391" s="10">
        <f t="shared" si="8"/>
        <v>2819</v>
      </c>
    </row>
    <row r="392" spans="1:11" x14ac:dyDescent="0.25">
      <c r="A392" s="4" t="s">
        <v>84</v>
      </c>
      <c r="B392" s="4" t="s">
        <v>48</v>
      </c>
      <c r="C392" s="13">
        <f t="shared" si="10"/>
        <v>4</v>
      </c>
      <c r="D392" s="13">
        <f t="shared" si="10"/>
        <v>350</v>
      </c>
      <c r="E392" s="13">
        <f t="shared" si="10"/>
        <v>47</v>
      </c>
      <c r="F392" s="13">
        <f t="shared" si="10"/>
        <v>260</v>
      </c>
      <c r="G392" s="13">
        <f t="shared" si="10"/>
        <v>90</v>
      </c>
      <c r="H392" s="13">
        <f t="shared" si="10"/>
        <v>19</v>
      </c>
      <c r="I392" s="13">
        <f t="shared" si="10"/>
        <v>234</v>
      </c>
      <c r="J392" s="13">
        <f t="shared" si="10"/>
        <v>118</v>
      </c>
      <c r="K392" s="10">
        <f t="shared" si="8"/>
        <v>1122</v>
      </c>
    </row>
    <row r="393" spans="1:11" x14ac:dyDescent="0.25">
      <c r="A393" s="4" t="s">
        <v>84</v>
      </c>
      <c r="B393" s="4" t="s">
        <v>54</v>
      </c>
      <c r="C393" s="13">
        <f t="shared" si="10"/>
        <v>28</v>
      </c>
      <c r="D393" s="13">
        <f t="shared" si="10"/>
        <v>827</v>
      </c>
      <c r="E393" s="13">
        <f t="shared" si="10"/>
        <v>71</v>
      </c>
      <c r="F393" s="13">
        <f t="shared" si="10"/>
        <v>570</v>
      </c>
      <c r="G393" s="13">
        <f t="shared" si="10"/>
        <v>221</v>
      </c>
      <c r="H393" s="13">
        <f t="shared" si="10"/>
        <v>100</v>
      </c>
      <c r="I393" s="13">
        <f t="shared" si="10"/>
        <v>585</v>
      </c>
      <c r="J393" s="13">
        <f t="shared" si="10"/>
        <v>307</v>
      </c>
      <c r="K393" s="10">
        <f t="shared" si="8"/>
        <v>2709</v>
      </c>
    </row>
    <row r="394" spans="1:11" x14ac:dyDescent="0.25">
      <c r="A394" s="4" t="s">
        <v>84</v>
      </c>
      <c r="B394" s="4" t="s">
        <v>49</v>
      </c>
      <c r="C394" s="13">
        <f t="shared" si="10"/>
        <v>7</v>
      </c>
      <c r="D394" s="13">
        <f t="shared" si="10"/>
        <v>455</v>
      </c>
      <c r="E394" s="13">
        <f t="shared" si="10"/>
        <v>30</v>
      </c>
      <c r="F394" s="13">
        <f t="shared" si="10"/>
        <v>328</v>
      </c>
      <c r="G394" s="13">
        <f t="shared" si="10"/>
        <v>134</v>
      </c>
      <c r="H394" s="13">
        <f t="shared" si="10"/>
        <v>26</v>
      </c>
      <c r="I394" s="13">
        <f t="shared" si="10"/>
        <v>310</v>
      </c>
      <c r="J394" s="13">
        <f t="shared" si="10"/>
        <v>181</v>
      </c>
      <c r="K394" s="10">
        <f t="shared" si="8"/>
        <v>1471</v>
      </c>
    </row>
    <row r="395" spans="1:11" x14ac:dyDescent="0.25">
      <c r="A395" s="4" t="s">
        <v>84</v>
      </c>
      <c r="B395" s="4" t="s">
        <v>55</v>
      </c>
      <c r="C395" s="13">
        <f t="shared" si="10"/>
        <v>25</v>
      </c>
      <c r="D395" s="13">
        <f t="shared" si="10"/>
        <v>663</v>
      </c>
      <c r="E395" s="13">
        <f t="shared" si="10"/>
        <v>96</v>
      </c>
      <c r="F395" s="13">
        <f t="shared" si="10"/>
        <v>447</v>
      </c>
      <c r="G395" s="13">
        <f t="shared" si="10"/>
        <v>202</v>
      </c>
      <c r="H395" s="13">
        <f t="shared" si="10"/>
        <v>68</v>
      </c>
      <c r="I395" s="13">
        <f t="shared" si="10"/>
        <v>486</v>
      </c>
      <c r="J395" s="13">
        <f t="shared" si="10"/>
        <v>287</v>
      </c>
      <c r="K395" s="10">
        <f t="shared" si="8"/>
        <v>2274</v>
      </c>
    </row>
    <row r="396" spans="1:11" x14ac:dyDescent="0.25">
      <c r="A396" s="4" t="s">
        <v>84</v>
      </c>
      <c r="B396" s="4" t="s">
        <v>50</v>
      </c>
      <c r="C396" s="13">
        <f t="shared" si="10"/>
        <v>15</v>
      </c>
      <c r="D396" s="13">
        <f t="shared" si="10"/>
        <v>506</v>
      </c>
      <c r="E396" s="13">
        <f t="shared" si="10"/>
        <v>56</v>
      </c>
      <c r="F396" s="13">
        <f t="shared" si="10"/>
        <v>341</v>
      </c>
      <c r="G396" s="13">
        <f t="shared" si="10"/>
        <v>126</v>
      </c>
      <c r="H396" s="13">
        <f t="shared" si="10"/>
        <v>40</v>
      </c>
      <c r="I396" s="13">
        <f t="shared" si="10"/>
        <v>372</v>
      </c>
      <c r="J396" s="13">
        <f t="shared" si="10"/>
        <v>260</v>
      </c>
      <c r="K396" s="10">
        <f t="shared" si="8"/>
        <v>1716</v>
      </c>
    </row>
    <row r="397" spans="1:11" x14ac:dyDescent="0.25">
      <c r="A397" s="4" t="s">
        <v>84</v>
      </c>
      <c r="B397" s="4" t="s">
        <v>56</v>
      </c>
      <c r="C397" s="13">
        <f t="shared" si="10"/>
        <v>8</v>
      </c>
      <c r="D397" s="13">
        <f t="shared" si="10"/>
        <v>536</v>
      </c>
      <c r="E397" s="13">
        <f t="shared" si="10"/>
        <v>73</v>
      </c>
      <c r="F397" s="13">
        <f t="shared" si="10"/>
        <v>329</v>
      </c>
      <c r="G397" s="13">
        <f t="shared" si="10"/>
        <v>166</v>
      </c>
      <c r="H397" s="13">
        <f t="shared" si="10"/>
        <v>54</v>
      </c>
      <c r="I397" s="13">
        <f t="shared" si="10"/>
        <v>383</v>
      </c>
      <c r="J397" s="13">
        <f t="shared" si="10"/>
        <v>259</v>
      </c>
      <c r="K397" s="10">
        <f t="shared" si="8"/>
        <v>1808</v>
      </c>
    </row>
    <row r="398" spans="1:11" x14ac:dyDescent="0.25">
      <c r="A398" s="4" t="s">
        <v>84</v>
      </c>
      <c r="B398" s="4" t="s">
        <v>46</v>
      </c>
      <c r="C398" s="13">
        <f t="shared" si="10"/>
        <v>17</v>
      </c>
      <c r="D398" s="13">
        <f t="shared" si="10"/>
        <v>455</v>
      </c>
      <c r="E398" s="13">
        <f t="shared" si="10"/>
        <v>42</v>
      </c>
      <c r="F398" s="13">
        <f t="shared" si="10"/>
        <v>301</v>
      </c>
      <c r="G398" s="13">
        <f t="shared" si="10"/>
        <v>126</v>
      </c>
      <c r="H398" s="13">
        <f t="shared" si="10"/>
        <v>40</v>
      </c>
      <c r="I398" s="13">
        <f t="shared" si="10"/>
        <v>360</v>
      </c>
      <c r="J398" s="13">
        <f t="shared" si="10"/>
        <v>207</v>
      </c>
      <c r="K398" s="10">
        <f t="shared" si="8"/>
        <v>1548</v>
      </c>
    </row>
    <row r="399" spans="1:11" x14ac:dyDescent="0.25">
      <c r="A399" s="4" t="s">
        <v>84</v>
      </c>
      <c r="B399" s="4" t="s">
        <v>52</v>
      </c>
      <c r="C399" s="13">
        <f t="shared" si="10"/>
        <v>15</v>
      </c>
      <c r="D399" s="13">
        <f t="shared" si="10"/>
        <v>698</v>
      </c>
      <c r="E399" s="13">
        <f t="shared" si="10"/>
        <v>58</v>
      </c>
      <c r="F399" s="13">
        <f t="shared" si="10"/>
        <v>417</v>
      </c>
      <c r="G399" s="13">
        <f t="shared" si="10"/>
        <v>160</v>
      </c>
      <c r="H399" s="13">
        <f t="shared" si="10"/>
        <v>72</v>
      </c>
      <c r="I399" s="13">
        <f t="shared" si="10"/>
        <v>486</v>
      </c>
      <c r="J399" s="13">
        <f t="shared" si="10"/>
        <v>262</v>
      </c>
      <c r="K399" s="10">
        <f t="shared" si="8"/>
        <v>2168</v>
      </c>
    </row>
    <row r="404" spans="1:11" x14ac:dyDescent="0.25">
      <c r="A404" s="4" t="s">
        <v>60</v>
      </c>
      <c r="B404" s="4" t="s">
        <v>42</v>
      </c>
      <c r="C404" s="13" t="s">
        <v>15</v>
      </c>
      <c r="D404" s="13" t="s">
        <v>33</v>
      </c>
      <c r="E404" s="13" t="s">
        <v>18</v>
      </c>
      <c r="F404" s="13" t="s">
        <v>37</v>
      </c>
      <c r="G404" s="13" t="s">
        <v>27</v>
      </c>
      <c r="H404" s="13" t="s">
        <v>21</v>
      </c>
      <c r="I404" s="13" t="s">
        <v>30</v>
      </c>
      <c r="J404" s="13" t="s">
        <v>24</v>
      </c>
      <c r="K404" s="10" t="s">
        <v>86</v>
      </c>
    </row>
    <row r="405" spans="1:11" x14ac:dyDescent="0.25">
      <c r="A405" s="4">
        <v>2000</v>
      </c>
      <c r="B405" s="4" t="s">
        <v>43</v>
      </c>
      <c r="C405" s="13">
        <v>7</v>
      </c>
      <c r="D405" s="13">
        <v>165</v>
      </c>
      <c r="E405" s="13">
        <v>15</v>
      </c>
      <c r="F405" s="13">
        <v>84</v>
      </c>
      <c r="G405" s="13">
        <v>45</v>
      </c>
      <c r="H405" s="13">
        <v>10</v>
      </c>
      <c r="I405" s="13">
        <v>128</v>
      </c>
      <c r="J405" s="13">
        <v>67</v>
      </c>
      <c r="K405" s="10">
        <f>SUM(C405:J405)</f>
        <v>521</v>
      </c>
    </row>
    <row r="406" spans="1:11" x14ac:dyDescent="0.25">
      <c r="A406" s="4">
        <v>2000</v>
      </c>
      <c r="B406" s="4" t="s">
        <v>44</v>
      </c>
      <c r="C406" s="13">
        <v>11</v>
      </c>
      <c r="D406" s="13">
        <v>438</v>
      </c>
      <c r="E406" s="13">
        <v>36</v>
      </c>
      <c r="F406" s="13">
        <v>233</v>
      </c>
      <c r="G406" s="13">
        <v>121</v>
      </c>
      <c r="H406" s="13">
        <v>33</v>
      </c>
      <c r="I406" s="13">
        <v>279</v>
      </c>
      <c r="J406" s="13">
        <v>145</v>
      </c>
      <c r="K406" s="10">
        <f t="shared" ref="K406:K436" si="11">SUM(C406:J406)</f>
        <v>1296</v>
      </c>
    </row>
    <row r="407" spans="1:11" x14ac:dyDescent="0.25">
      <c r="A407" s="4">
        <v>2001</v>
      </c>
      <c r="B407" s="4" t="s">
        <v>43</v>
      </c>
      <c r="C407" s="13">
        <v>2</v>
      </c>
      <c r="D407" s="13">
        <v>135</v>
      </c>
      <c r="E407" s="13">
        <v>20</v>
      </c>
      <c r="F407" s="13">
        <v>87</v>
      </c>
      <c r="G407" s="13">
        <v>40</v>
      </c>
      <c r="H407" s="13">
        <v>15</v>
      </c>
      <c r="I407" s="13">
        <v>130</v>
      </c>
      <c r="J407" s="13">
        <v>42</v>
      </c>
      <c r="K407" s="10">
        <f t="shared" si="11"/>
        <v>471</v>
      </c>
    </row>
    <row r="408" spans="1:11" x14ac:dyDescent="0.25">
      <c r="A408" s="4">
        <v>2001</v>
      </c>
      <c r="B408" s="4" t="s">
        <v>44</v>
      </c>
      <c r="C408" s="13">
        <v>14</v>
      </c>
      <c r="D408" s="13">
        <v>389</v>
      </c>
      <c r="E408" s="13">
        <v>30</v>
      </c>
      <c r="F408" s="13">
        <v>237</v>
      </c>
      <c r="G408" s="13">
        <v>113</v>
      </c>
      <c r="H408" s="13">
        <v>46</v>
      </c>
      <c r="I408" s="13">
        <v>314</v>
      </c>
      <c r="J408" s="13">
        <v>123</v>
      </c>
      <c r="K408" s="10">
        <f t="shared" si="11"/>
        <v>1266</v>
      </c>
    </row>
    <row r="409" spans="1:11" x14ac:dyDescent="0.25">
      <c r="A409" s="4">
        <v>2002</v>
      </c>
      <c r="B409" s="4" t="s">
        <v>43</v>
      </c>
      <c r="C409" s="13">
        <v>5</v>
      </c>
      <c r="D409" s="13">
        <v>152</v>
      </c>
      <c r="E409" s="13">
        <v>17</v>
      </c>
      <c r="F409" s="13">
        <v>94</v>
      </c>
      <c r="G409" s="13">
        <v>36</v>
      </c>
      <c r="H409" s="13">
        <v>15</v>
      </c>
      <c r="I409" s="13">
        <v>98</v>
      </c>
      <c r="J409" s="13">
        <v>53</v>
      </c>
      <c r="K409" s="10">
        <f t="shared" si="11"/>
        <v>470</v>
      </c>
    </row>
    <row r="410" spans="1:11" x14ac:dyDescent="0.25">
      <c r="A410" s="4">
        <v>2002</v>
      </c>
      <c r="B410" s="4" t="s">
        <v>44</v>
      </c>
      <c r="C410" s="13">
        <v>5</v>
      </c>
      <c r="D410" s="13">
        <v>409</v>
      </c>
      <c r="E410" s="13">
        <v>38</v>
      </c>
      <c r="F410" s="13">
        <v>228</v>
      </c>
      <c r="G410" s="13">
        <v>118</v>
      </c>
      <c r="H410" s="13">
        <v>22</v>
      </c>
      <c r="I410" s="13">
        <v>299</v>
      </c>
      <c r="J410" s="13">
        <v>126</v>
      </c>
      <c r="K410" s="10">
        <f t="shared" si="11"/>
        <v>1245</v>
      </c>
    </row>
    <row r="411" spans="1:11" x14ac:dyDescent="0.25">
      <c r="A411" s="4">
        <v>2003</v>
      </c>
      <c r="B411" s="4" t="s">
        <v>43</v>
      </c>
      <c r="C411" s="13">
        <v>5</v>
      </c>
      <c r="D411" s="13">
        <v>170</v>
      </c>
      <c r="E411" s="13">
        <v>16</v>
      </c>
      <c r="F411" s="13">
        <v>81</v>
      </c>
      <c r="G411" s="13">
        <v>44</v>
      </c>
      <c r="H411" s="13">
        <v>7</v>
      </c>
      <c r="I411" s="13">
        <v>84</v>
      </c>
      <c r="J411" s="13">
        <v>62</v>
      </c>
      <c r="K411" s="10">
        <f t="shared" si="11"/>
        <v>469</v>
      </c>
    </row>
    <row r="412" spans="1:11" x14ac:dyDescent="0.25">
      <c r="A412" s="4">
        <v>2003</v>
      </c>
      <c r="B412" s="4" t="s">
        <v>44</v>
      </c>
      <c r="C412" s="13">
        <v>6</v>
      </c>
      <c r="D412" s="13">
        <v>369</v>
      </c>
      <c r="E412" s="13">
        <v>37</v>
      </c>
      <c r="F412" s="13">
        <v>229</v>
      </c>
      <c r="G412" s="13">
        <v>113</v>
      </c>
      <c r="H412" s="13">
        <v>34</v>
      </c>
      <c r="I412" s="13">
        <v>246</v>
      </c>
      <c r="J412" s="13">
        <v>118</v>
      </c>
      <c r="K412" s="10">
        <f t="shared" si="11"/>
        <v>1152</v>
      </c>
    </row>
    <row r="413" spans="1:11" x14ac:dyDescent="0.25">
      <c r="A413" s="4">
        <v>2004</v>
      </c>
      <c r="B413" s="4" t="s">
        <v>43</v>
      </c>
      <c r="C413" s="13">
        <v>1</v>
      </c>
      <c r="D413" s="13">
        <v>158</v>
      </c>
      <c r="E413" s="13">
        <v>13</v>
      </c>
      <c r="F413" s="13">
        <v>85</v>
      </c>
      <c r="G413" s="13">
        <v>24</v>
      </c>
      <c r="H413" s="13">
        <v>17</v>
      </c>
      <c r="I413" s="13">
        <v>111</v>
      </c>
      <c r="J413" s="13">
        <v>47</v>
      </c>
      <c r="K413" s="10">
        <f t="shared" si="11"/>
        <v>456</v>
      </c>
    </row>
    <row r="414" spans="1:11" x14ac:dyDescent="0.25">
      <c r="A414" s="4">
        <v>2004</v>
      </c>
      <c r="B414" s="4" t="s">
        <v>44</v>
      </c>
      <c r="C414" s="13">
        <v>8</v>
      </c>
      <c r="D414" s="13">
        <v>352</v>
      </c>
      <c r="E414" s="13">
        <v>22</v>
      </c>
      <c r="F414" s="13">
        <v>226</v>
      </c>
      <c r="G414" s="13">
        <v>115</v>
      </c>
      <c r="H414" s="13">
        <v>41</v>
      </c>
      <c r="I414" s="13">
        <v>232</v>
      </c>
      <c r="J414" s="13">
        <v>131</v>
      </c>
      <c r="K414" s="10">
        <f t="shared" si="11"/>
        <v>1127</v>
      </c>
    </row>
    <row r="415" spans="1:11" x14ac:dyDescent="0.25">
      <c r="A415" s="4">
        <v>2005</v>
      </c>
      <c r="B415" s="4" t="s">
        <v>43</v>
      </c>
      <c r="C415" s="13">
        <v>10</v>
      </c>
      <c r="D415" s="13">
        <v>145</v>
      </c>
      <c r="E415" s="13">
        <v>18</v>
      </c>
      <c r="F415" s="13">
        <v>83</v>
      </c>
      <c r="G415" s="13">
        <v>34</v>
      </c>
      <c r="H415" s="13">
        <v>11</v>
      </c>
      <c r="I415" s="13">
        <v>87</v>
      </c>
      <c r="J415" s="13">
        <v>55</v>
      </c>
      <c r="K415" s="10">
        <f t="shared" si="11"/>
        <v>443</v>
      </c>
    </row>
    <row r="416" spans="1:11" x14ac:dyDescent="0.25">
      <c r="A416" s="4">
        <v>2005</v>
      </c>
      <c r="B416" s="4" t="s">
        <v>44</v>
      </c>
      <c r="C416" s="13">
        <v>16</v>
      </c>
      <c r="D416" s="13">
        <v>363</v>
      </c>
      <c r="E416" s="13">
        <v>37</v>
      </c>
      <c r="F416" s="13">
        <v>247</v>
      </c>
      <c r="G416" s="13">
        <v>114</v>
      </c>
      <c r="H416" s="13">
        <v>40</v>
      </c>
      <c r="I416" s="13">
        <v>259</v>
      </c>
      <c r="J416" s="13">
        <v>108</v>
      </c>
      <c r="K416" s="10">
        <f t="shared" si="11"/>
        <v>1184</v>
      </c>
    </row>
    <row r="417" spans="1:11" x14ac:dyDescent="0.25">
      <c r="A417" s="4">
        <v>2006</v>
      </c>
      <c r="B417" s="4" t="s">
        <v>43</v>
      </c>
      <c r="C417" s="13">
        <v>2</v>
      </c>
      <c r="D417" s="13">
        <v>122</v>
      </c>
      <c r="E417" s="13">
        <v>12</v>
      </c>
      <c r="F417" s="13">
        <v>75</v>
      </c>
      <c r="G417" s="13">
        <v>24</v>
      </c>
      <c r="H417" s="13">
        <v>23</v>
      </c>
      <c r="I417" s="13">
        <v>99</v>
      </c>
      <c r="J417" s="13">
        <v>48</v>
      </c>
      <c r="K417" s="10">
        <f t="shared" si="11"/>
        <v>405</v>
      </c>
    </row>
    <row r="418" spans="1:11" x14ac:dyDescent="0.25">
      <c r="A418" s="4">
        <v>2006</v>
      </c>
      <c r="B418" s="4" t="s">
        <v>44</v>
      </c>
      <c r="C418" s="13">
        <v>11</v>
      </c>
      <c r="D418" s="13">
        <v>374</v>
      </c>
      <c r="E418" s="13">
        <v>33</v>
      </c>
      <c r="F418" s="13">
        <v>260</v>
      </c>
      <c r="G418" s="13">
        <v>93</v>
      </c>
      <c r="H418" s="13">
        <v>32</v>
      </c>
      <c r="I418" s="13">
        <v>238</v>
      </c>
      <c r="J418" s="13">
        <v>152</v>
      </c>
      <c r="K418" s="10">
        <f t="shared" si="11"/>
        <v>1193</v>
      </c>
    </row>
    <row r="419" spans="1:11" x14ac:dyDescent="0.25">
      <c r="A419" s="4">
        <v>2007</v>
      </c>
      <c r="B419" s="4" t="s">
        <v>43</v>
      </c>
      <c r="C419" s="13">
        <v>7</v>
      </c>
      <c r="D419" s="13">
        <v>127</v>
      </c>
      <c r="E419" s="13">
        <v>15</v>
      </c>
      <c r="F419" s="13">
        <v>98</v>
      </c>
      <c r="G419" s="13">
        <v>31</v>
      </c>
      <c r="H419" s="13">
        <v>8</v>
      </c>
      <c r="I419" s="13">
        <v>89</v>
      </c>
      <c r="J419" s="13">
        <v>56</v>
      </c>
      <c r="K419" s="10">
        <f t="shared" si="11"/>
        <v>431</v>
      </c>
    </row>
    <row r="420" spans="1:11" x14ac:dyDescent="0.25">
      <c r="A420" s="4">
        <v>2007</v>
      </c>
      <c r="B420" s="4" t="s">
        <v>44</v>
      </c>
      <c r="C420" s="13">
        <v>7</v>
      </c>
      <c r="D420" s="13">
        <v>308</v>
      </c>
      <c r="E420" s="13">
        <v>43</v>
      </c>
      <c r="F420" s="13">
        <v>262</v>
      </c>
      <c r="G420" s="13">
        <v>93</v>
      </c>
      <c r="H420" s="13">
        <v>37</v>
      </c>
      <c r="I420" s="13">
        <v>243</v>
      </c>
      <c r="J420" s="13">
        <v>179</v>
      </c>
      <c r="K420" s="10">
        <f t="shared" si="11"/>
        <v>1172</v>
      </c>
    </row>
    <row r="421" spans="1:11" x14ac:dyDescent="0.25">
      <c r="A421" s="4">
        <v>2008</v>
      </c>
      <c r="B421" s="4" t="s">
        <v>43</v>
      </c>
      <c r="C421" s="13">
        <v>5</v>
      </c>
      <c r="D421" s="13">
        <v>90</v>
      </c>
      <c r="E421" s="13">
        <v>24</v>
      </c>
      <c r="F421" s="13">
        <v>78</v>
      </c>
      <c r="G421" s="13">
        <v>25</v>
      </c>
      <c r="H421" s="13">
        <v>10</v>
      </c>
      <c r="I421" s="13">
        <v>91</v>
      </c>
      <c r="J421" s="13">
        <v>53</v>
      </c>
      <c r="K421" s="10">
        <f t="shared" si="11"/>
        <v>376</v>
      </c>
    </row>
    <row r="422" spans="1:11" x14ac:dyDescent="0.25">
      <c r="A422" s="4">
        <v>2008</v>
      </c>
      <c r="B422" s="4" t="s">
        <v>44</v>
      </c>
      <c r="C422" s="13">
        <v>9</v>
      </c>
      <c r="D422" s="13">
        <v>284</v>
      </c>
      <c r="E422" s="13">
        <v>51</v>
      </c>
      <c r="F422" s="13">
        <v>250</v>
      </c>
      <c r="G422" s="13">
        <v>74</v>
      </c>
      <c r="H422" s="13">
        <v>29</v>
      </c>
      <c r="I422" s="13">
        <v>212</v>
      </c>
      <c r="J422" s="13">
        <v>152</v>
      </c>
      <c r="K422" s="10">
        <f t="shared" si="11"/>
        <v>1061</v>
      </c>
    </row>
    <row r="423" spans="1:11" x14ac:dyDescent="0.25">
      <c r="A423" s="4">
        <v>2009</v>
      </c>
      <c r="B423" s="4" t="s">
        <v>43</v>
      </c>
      <c r="C423" s="13">
        <v>2</v>
      </c>
      <c r="D423" s="13">
        <v>126</v>
      </c>
      <c r="E423" s="13">
        <v>7</v>
      </c>
      <c r="F423" s="13">
        <v>90</v>
      </c>
      <c r="G423" s="13">
        <v>27</v>
      </c>
      <c r="H423" s="13">
        <v>14</v>
      </c>
      <c r="I423" s="13">
        <v>95</v>
      </c>
      <c r="J423" s="13">
        <v>48</v>
      </c>
      <c r="K423" s="10">
        <f t="shared" si="11"/>
        <v>409</v>
      </c>
    </row>
    <row r="424" spans="1:11" x14ac:dyDescent="0.25">
      <c r="A424" s="4">
        <v>2009</v>
      </c>
      <c r="B424" s="4" t="s">
        <v>44</v>
      </c>
      <c r="C424" s="13">
        <v>10</v>
      </c>
      <c r="D424" s="13">
        <v>328</v>
      </c>
      <c r="E424" s="13">
        <v>24</v>
      </c>
      <c r="F424" s="13">
        <v>241</v>
      </c>
      <c r="G424" s="13">
        <v>92</v>
      </c>
      <c r="H424" s="13">
        <v>49</v>
      </c>
      <c r="I424" s="13">
        <v>195</v>
      </c>
      <c r="J424" s="13">
        <v>143</v>
      </c>
      <c r="K424" s="10">
        <f t="shared" si="11"/>
        <v>1082</v>
      </c>
    </row>
    <row r="425" spans="1:11" x14ac:dyDescent="0.25">
      <c r="A425" s="4">
        <v>2010</v>
      </c>
      <c r="B425" s="4" t="s">
        <v>43</v>
      </c>
      <c r="C425" s="13">
        <v>2</v>
      </c>
      <c r="D425" s="13">
        <v>109</v>
      </c>
      <c r="E425" s="13">
        <v>12</v>
      </c>
      <c r="F425" s="13">
        <v>65</v>
      </c>
      <c r="G425" s="13">
        <v>43</v>
      </c>
      <c r="H425" s="13">
        <v>10</v>
      </c>
      <c r="I425" s="13">
        <v>68</v>
      </c>
      <c r="J425" s="13">
        <v>62</v>
      </c>
      <c r="K425" s="10">
        <f t="shared" si="11"/>
        <v>371</v>
      </c>
    </row>
    <row r="426" spans="1:11" x14ac:dyDescent="0.25">
      <c r="A426" s="4">
        <v>2010</v>
      </c>
      <c r="B426" s="4" t="s">
        <v>44</v>
      </c>
      <c r="C426" s="13">
        <v>17</v>
      </c>
      <c r="D426" s="13">
        <v>296</v>
      </c>
      <c r="E426" s="13">
        <v>38</v>
      </c>
      <c r="F426" s="13">
        <v>184</v>
      </c>
      <c r="G426" s="13">
        <v>75</v>
      </c>
      <c r="H426" s="13">
        <v>21</v>
      </c>
      <c r="I426" s="13">
        <v>220</v>
      </c>
      <c r="J426" s="13">
        <v>131</v>
      </c>
      <c r="K426" s="10">
        <f t="shared" si="11"/>
        <v>982</v>
      </c>
    </row>
    <row r="427" spans="1:11" x14ac:dyDescent="0.25">
      <c r="A427" s="4">
        <v>2011</v>
      </c>
      <c r="B427" s="4" t="s">
        <v>43</v>
      </c>
      <c r="C427" s="13">
        <v>1</v>
      </c>
      <c r="D427" s="13">
        <v>97</v>
      </c>
      <c r="E427" s="13">
        <v>12</v>
      </c>
      <c r="F427" s="13">
        <v>82</v>
      </c>
      <c r="G427" s="13">
        <v>27</v>
      </c>
      <c r="H427" s="13">
        <v>8</v>
      </c>
      <c r="I427" s="13">
        <v>76</v>
      </c>
      <c r="J427" s="13">
        <v>54</v>
      </c>
      <c r="K427" s="10">
        <f t="shared" si="11"/>
        <v>357</v>
      </c>
    </row>
    <row r="428" spans="1:11" x14ac:dyDescent="0.25">
      <c r="A428" s="4">
        <v>2011</v>
      </c>
      <c r="B428" s="4" t="s">
        <v>44</v>
      </c>
      <c r="C428" s="13">
        <v>5</v>
      </c>
      <c r="D428" s="13">
        <v>267</v>
      </c>
      <c r="E428" s="13">
        <v>33</v>
      </c>
      <c r="F428" s="13">
        <v>187</v>
      </c>
      <c r="G428" s="13">
        <v>76</v>
      </c>
      <c r="H428" s="13">
        <v>16</v>
      </c>
      <c r="I428" s="13">
        <v>211</v>
      </c>
      <c r="J428" s="13">
        <v>125</v>
      </c>
      <c r="K428" s="10">
        <f t="shared" si="11"/>
        <v>920</v>
      </c>
    </row>
    <row r="429" spans="1:11" x14ac:dyDescent="0.25">
      <c r="A429" s="4">
        <v>2012</v>
      </c>
      <c r="B429" s="4" t="s">
        <v>43</v>
      </c>
      <c r="C429" s="13">
        <v>2</v>
      </c>
      <c r="D429" s="13">
        <v>102</v>
      </c>
      <c r="E429" s="13">
        <v>18</v>
      </c>
      <c r="F429" s="13">
        <v>71</v>
      </c>
      <c r="G429" s="13">
        <v>22</v>
      </c>
      <c r="H429" s="13">
        <v>12</v>
      </c>
      <c r="I429" s="13">
        <v>84</v>
      </c>
      <c r="J429" s="13">
        <v>58</v>
      </c>
      <c r="K429" s="10">
        <f t="shared" si="11"/>
        <v>369</v>
      </c>
    </row>
    <row r="430" spans="1:11" x14ac:dyDescent="0.25">
      <c r="A430" s="4">
        <v>2012</v>
      </c>
      <c r="B430" s="4" t="s">
        <v>44</v>
      </c>
      <c r="C430" s="13">
        <v>10</v>
      </c>
      <c r="D430" s="13">
        <v>267</v>
      </c>
      <c r="E430" s="13">
        <v>31</v>
      </c>
      <c r="F430" s="13">
        <v>209</v>
      </c>
      <c r="G430" s="13">
        <v>72</v>
      </c>
      <c r="H430" s="13">
        <v>19</v>
      </c>
      <c r="I430" s="13">
        <v>198</v>
      </c>
      <c r="J430" s="13">
        <v>125</v>
      </c>
      <c r="K430" s="10">
        <f t="shared" si="11"/>
        <v>931</v>
      </c>
    </row>
    <row r="431" spans="1:11" x14ac:dyDescent="0.25">
      <c r="A431" s="4">
        <v>2013</v>
      </c>
      <c r="B431" s="4" t="s">
        <v>43</v>
      </c>
      <c r="C431" s="13">
        <v>4</v>
      </c>
      <c r="D431" s="13">
        <v>90</v>
      </c>
      <c r="E431" s="13">
        <v>14</v>
      </c>
      <c r="F431" s="13">
        <v>78</v>
      </c>
      <c r="G431" s="13">
        <v>29</v>
      </c>
      <c r="H431" s="13">
        <v>6</v>
      </c>
      <c r="I431" s="13">
        <v>82</v>
      </c>
      <c r="J431" s="13">
        <v>32</v>
      </c>
      <c r="K431" s="10">
        <f t="shared" si="11"/>
        <v>335</v>
      </c>
    </row>
    <row r="432" spans="1:11" x14ac:dyDescent="0.25">
      <c r="A432" s="4">
        <v>2013</v>
      </c>
      <c r="B432" s="4" t="s">
        <v>44</v>
      </c>
      <c r="C432" s="13">
        <v>3</v>
      </c>
      <c r="D432" s="13">
        <v>243</v>
      </c>
      <c r="E432" s="13">
        <v>23</v>
      </c>
      <c r="F432" s="13">
        <v>193</v>
      </c>
      <c r="G432" s="13">
        <v>69</v>
      </c>
      <c r="H432" s="13">
        <v>30</v>
      </c>
      <c r="I432" s="13">
        <v>161</v>
      </c>
      <c r="J432" s="13">
        <v>130</v>
      </c>
      <c r="K432" s="10">
        <f t="shared" si="11"/>
        <v>852</v>
      </c>
    </row>
    <row r="433" spans="1:11" x14ac:dyDescent="0.25">
      <c r="A433" s="4">
        <v>2014</v>
      </c>
      <c r="B433" s="4" t="s">
        <v>43</v>
      </c>
      <c r="C433" s="13">
        <v>1</v>
      </c>
      <c r="D433" s="13">
        <v>97</v>
      </c>
      <c r="E433" s="13">
        <v>9</v>
      </c>
      <c r="F433" s="13">
        <v>58</v>
      </c>
      <c r="G433" s="13">
        <v>32</v>
      </c>
      <c r="H433" s="13">
        <v>18</v>
      </c>
      <c r="I433" s="13">
        <v>70</v>
      </c>
      <c r="J433" s="13">
        <v>47</v>
      </c>
      <c r="K433" s="10">
        <f t="shared" si="11"/>
        <v>332</v>
      </c>
    </row>
    <row r="434" spans="1:11" x14ac:dyDescent="0.25">
      <c r="A434" s="4">
        <v>2014</v>
      </c>
      <c r="B434" s="4" t="s">
        <v>44</v>
      </c>
      <c r="C434" s="13">
        <v>9</v>
      </c>
      <c r="D434" s="13">
        <v>215</v>
      </c>
      <c r="E434" s="13">
        <v>30</v>
      </c>
      <c r="F434" s="13">
        <v>165</v>
      </c>
      <c r="G434" s="13">
        <v>75</v>
      </c>
      <c r="H434" s="13">
        <v>17</v>
      </c>
      <c r="I434" s="13">
        <v>179</v>
      </c>
      <c r="J434" s="13">
        <v>134</v>
      </c>
      <c r="K434" s="10">
        <f t="shared" si="11"/>
        <v>824</v>
      </c>
    </row>
    <row r="435" spans="1:11" x14ac:dyDescent="0.25">
      <c r="A435" s="4" t="s">
        <v>84</v>
      </c>
      <c r="B435" s="4" t="s">
        <v>43</v>
      </c>
      <c r="C435" s="13">
        <f>SUMIF($B$405:$B$434,$B435,C$405:C$434)</f>
        <v>56</v>
      </c>
      <c r="D435" s="13">
        <f t="shared" ref="D435:J436" si="12">SUMIF($B$405:$B$434,$B435,D$405:D$434)</f>
        <v>1885</v>
      </c>
      <c r="E435" s="13">
        <f t="shared" si="12"/>
        <v>222</v>
      </c>
      <c r="F435" s="13">
        <f t="shared" si="12"/>
        <v>1209</v>
      </c>
      <c r="G435" s="13">
        <f t="shared" si="12"/>
        <v>483</v>
      </c>
      <c r="H435" s="13">
        <f t="shared" si="12"/>
        <v>184</v>
      </c>
      <c r="I435" s="13">
        <f t="shared" si="12"/>
        <v>1392</v>
      </c>
      <c r="J435" s="13">
        <f t="shared" si="12"/>
        <v>784</v>
      </c>
      <c r="K435" s="10">
        <f t="shared" si="11"/>
        <v>6215</v>
      </c>
    </row>
    <row r="436" spans="1:11" x14ac:dyDescent="0.25">
      <c r="A436" s="4" t="s">
        <v>84</v>
      </c>
      <c r="B436" s="4" t="s">
        <v>44</v>
      </c>
      <c r="C436" s="13">
        <f>SUMIF($B$405:$B$434,$B436,C$405:C$434)</f>
        <v>141</v>
      </c>
      <c r="D436" s="13">
        <f t="shared" si="12"/>
        <v>4902</v>
      </c>
      <c r="E436" s="13">
        <f t="shared" si="12"/>
        <v>506</v>
      </c>
      <c r="F436" s="13">
        <f t="shared" si="12"/>
        <v>3351</v>
      </c>
      <c r="G436" s="13">
        <f t="shared" si="12"/>
        <v>1413</v>
      </c>
      <c r="H436" s="13">
        <f t="shared" si="12"/>
        <v>466</v>
      </c>
      <c r="I436" s="13">
        <f t="shared" si="12"/>
        <v>3486</v>
      </c>
      <c r="J436" s="13">
        <f t="shared" si="12"/>
        <v>2022</v>
      </c>
      <c r="K436" s="10">
        <f t="shared" si="11"/>
        <v>16287</v>
      </c>
    </row>
    <row r="440" spans="1:11" x14ac:dyDescent="0.25">
      <c r="A440" s="7" t="s">
        <v>65</v>
      </c>
    </row>
    <row r="442" spans="1:11" x14ac:dyDescent="0.25">
      <c r="A442" s="4" t="s">
        <v>60</v>
      </c>
      <c r="B442" s="7" t="s">
        <v>66</v>
      </c>
      <c r="C442" s="13" t="s">
        <v>15</v>
      </c>
      <c r="D442" s="13" t="s">
        <v>33</v>
      </c>
      <c r="E442" s="13" t="s">
        <v>18</v>
      </c>
      <c r="F442" s="13" t="s">
        <v>37</v>
      </c>
      <c r="G442" s="13" t="s">
        <v>27</v>
      </c>
      <c r="H442" s="13" t="s">
        <v>21</v>
      </c>
      <c r="I442" s="13" t="s">
        <v>30</v>
      </c>
      <c r="J442" s="13" t="s">
        <v>24</v>
      </c>
      <c r="K442" s="10" t="s">
        <v>86</v>
      </c>
    </row>
    <row r="443" spans="1:11" x14ac:dyDescent="0.25">
      <c r="A443" s="4">
        <v>2000</v>
      </c>
      <c r="B443" s="4" t="s">
        <v>97</v>
      </c>
      <c r="C443" s="13">
        <v>3</v>
      </c>
      <c r="D443" s="13">
        <v>57</v>
      </c>
      <c r="E443" s="13">
        <v>9</v>
      </c>
      <c r="F443" s="13">
        <v>36</v>
      </c>
      <c r="G443" s="13">
        <v>15</v>
      </c>
      <c r="H443" s="13">
        <v>4</v>
      </c>
      <c r="I443" s="13">
        <v>67</v>
      </c>
      <c r="J443" s="13">
        <v>22</v>
      </c>
      <c r="K443" s="10">
        <f>SUM(C443:J443)</f>
        <v>213</v>
      </c>
    </row>
    <row r="444" spans="1:11" x14ac:dyDescent="0.25">
      <c r="A444" s="4">
        <v>2000</v>
      </c>
      <c r="B444" s="4" t="s">
        <v>98</v>
      </c>
      <c r="C444" s="13">
        <v>1</v>
      </c>
      <c r="D444" s="13">
        <v>76</v>
      </c>
      <c r="E444" s="13">
        <v>3</v>
      </c>
      <c r="F444" s="13">
        <v>40</v>
      </c>
      <c r="G444" s="13">
        <v>22</v>
      </c>
      <c r="H444" s="13">
        <v>2</v>
      </c>
      <c r="I444" s="13">
        <v>44</v>
      </c>
      <c r="J444" s="13">
        <v>25</v>
      </c>
      <c r="K444" s="10">
        <f t="shared" ref="K444:K507" si="13">SUM(C444:J444)</f>
        <v>213</v>
      </c>
    </row>
    <row r="445" spans="1:11" x14ac:dyDescent="0.25">
      <c r="A445" s="4">
        <v>2000</v>
      </c>
      <c r="B445" s="4" t="s">
        <v>99</v>
      </c>
      <c r="D445" s="13">
        <v>81</v>
      </c>
      <c r="E445" s="13">
        <v>6</v>
      </c>
      <c r="F445" s="13">
        <v>36</v>
      </c>
      <c r="G445" s="13">
        <v>26</v>
      </c>
      <c r="H445" s="13">
        <v>3</v>
      </c>
      <c r="I445" s="13">
        <v>54</v>
      </c>
      <c r="J445" s="13">
        <v>21</v>
      </c>
      <c r="K445" s="10">
        <f t="shared" si="13"/>
        <v>227</v>
      </c>
    </row>
    <row r="446" spans="1:11" x14ac:dyDescent="0.25">
      <c r="A446" s="4">
        <v>2000</v>
      </c>
      <c r="B446" s="4" t="s">
        <v>100</v>
      </c>
      <c r="C446" s="13">
        <v>4</v>
      </c>
      <c r="D446" s="13">
        <v>81</v>
      </c>
      <c r="E446" s="13">
        <v>10</v>
      </c>
      <c r="F446" s="13">
        <v>47</v>
      </c>
      <c r="G446" s="13">
        <v>19</v>
      </c>
      <c r="H446" s="13">
        <v>13</v>
      </c>
      <c r="I446" s="13">
        <v>48</v>
      </c>
      <c r="J446" s="13">
        <v>42</v>
      </c>
      <c r="K446" s="10">
        <f t="shared" si="13"/>
        <v>264</v>
      </c>
    </row>
    <row r="447" spans="1:11" x14ac:dyDescent="0.25">
      <c r="A447" s="4">
        <v>2000</v>
      </c>
      <c r="B447" s="4" t="s">
        <v>101</v>
      </c>
      <c r="C447" s="13">
        <v>2</v>
      </c>
      <c r="D447" s="13">
        <v>118</v>
      </c>
      <c r="E447" s="13">
        <v>12</v>
      </c>
      <c r="F447" s="13">
        <v>58</v>
      </c>
      <c r="G447" s="13">
        <v>30</v>
      </c>
      <c r="H447" s="13">
        <v>7</v>
      </c>
      <c r="I447" s="13">
        <v>64</v>
      </c>
      <c r="J447" s="13">
        <v>24</v>
      </c>
      <c r="K447" s="10">
        <f t="shared" si="13"/>
        <v>315</v>
      </c>
    </row>
    <row r="448" spans="1:11" x14ac:dyDescent="0.25">
      <c r="A448" s="4">
        <v>2000</v>
      </c>
      <c r="B448" s="4" t="s">
        <v>102</v>
      </c>
      <c r="C448" s="13">
        <v>5</v>
      </c>
      <c r="D448" s="13">
        <v>101</v>
      </c>
      <c r="E448" s="13">
        <v>5</v>
      </c>
      <c r="F448" s="13">
        <v>56</v>
      </c>
      <c r="G448" s="13">
        <v>23</v>
      </c>
      <c r="H448" s="13">
        <v>8</v>
      </c>
      <c r="I448" s="13">
        <v>68</v>
      </c>
      <c r="J448" s="13">
        <v>42</v>
      </c>
      <c r="K448" s="10">
        <f t="shared" si="13"/>
        <v>308</v>
      </c>
    </row>
    <row r="449" spans="1:11" x14ac:dyDescent="0.25">
      <c r="A449" s="4">
        <v>2000</v>
      </c>
      <c r="B449" s="4" t="s">
        <v>103</v>
      </c>
      <c r="C449" s="13">
        <v>3</v>
      </c>
      <c r="D449" s="13">
        <v>89</v>
      </c>
      <c r="E449" s="13">
        <v>6</v>
      </c>
      <c r="F449" s="13">
        <v>44</v>
      </c>
      <c r="G449" s="13">
        <v>31</v>
      </c>
      <c r="H449" s="13">
        <v>6</v>
      </c>
      <c r="I449" s="13">
        <v>62</v>
      </c>
      <c r="J449" s="13">
        <v>36</v>
      </c>
      <c r="K449" s="10">
        <f t="shared" si="13"/>
        <v>277</v>
      </c>
    </row>
    <row r="450" spans="1:11" x14ac:dyDescent="0.25">
      <c r="A450" s="4">
        <v>2001</v>
      </c>
      <c r="B450" s="4" t="s">
        <v>97</v>
      </c>
      <c r="C450" s="13">
        <v>2</v>
      </c>
      <c r="D450" s="13">
        <v>60</v>
      </c>
      <c r="E450" s="13">
        <v>3</v>
      </c>
      <c r="F450" s="13">
        <v>31</v>
      </c>
      <c r="G450" s="13">
        <v>22</v>
      </c>
      <c r="H450" s="13">
        <v>6</v>
      </c>
      <c r="I450" s="13">
        <v>50</v>
      </c>
      <c r="J450" s="13">
        <v>21</v>
      </c>
      <c r="K450" s="10">
        <f t="shared" si="13"/>
        <v>195</v>
      </c>
    </row>
    <row r="451" spans="1:11" x14ac:dyDescent="0.25">
      <c r="A451" s="4">
        <v>2001</v>
      </c>
      <c r="B451" s="4" t="s">
        <v>98</v>
      </c>
      <c r="C451" s="13">
        <v>2</v>
      </c>
      <c r="D451" s="13">
        <v>69</v>
      </c>
      <c r="E451" s="13">
        <v>4</v>
      </c>
      <c r="F451" s="13">
        <v>43</v>
      </c>
      <c r="G451" s="13">
        <v>25</v>
      </c>
      <c r="H451" s="13">
        <v>6</v>
      </c>
      <c r="I451" s="13">
        <v>56</v>
      </c>
      <c r="J451" s="13">
        <v>16</v>
      </c>
      <c r="K451" s="10">
        <f t="shared" si="13"/>
        <v>221</v>
      </c>
    </row>
    <row r="452" spans="1:11" x14ac:dyDescent="0.25">
      <c r="A452" s="4">
        <v>2001</v>
      </c>
      <c r="B452" s="4" t="s">
        <v>99</v>
      </c>
      <c r="C452" s="13">
        <v>2</v>
      </c>
      <c r="D452" s="13">
        <v>70</v>
      </c>
      <c r="E452" s="13">
        <v>3</v>
      </c>
      <c r="F452" s="13">
        <v>40</v>
      </c>
      <c r="G452" s="13">
        <v>18</v>
      </c>
      <c r="H452" s="13">
        <v>6</v>
      </c>
      <c r="I452" s="13">
        <v>65</v>
      </c>
      <c r="J452" s="13">
        <v>17</v>
      </c>
      <c r="K452" s="10">
        <f t="shared" si="13"/>
        <v>221</v>
      </c>
    </row>
    <row r="453" spans="1:11" x14ac:dyDescent="0.25">
      <c r="A453" s="4">
        <v>2001</v>
      </c>
      <c r="B453" s="4" t="s">
        <v>100</v>
      </c>
      <c r="C453" s="13">
        <v>2</v>
      </c>
      <c r="D453" s="13">
        <v>68</v>
      </c>
      <c r="E453" s="13">
        <v>4</v>
      </c>
      <c r="F453" s="13">
        <v>44</v>
      </c>
      <c r="G453" s="13">
        <v>15</v>
      </c>
      <c r="H453" s="13">
        <v>11</v>
      </c>
      <c r="I453" s="13">
        <v>53</v>
      </c>
      <c r="J453" s="13">
        <v>23</v>
      </c>
      <c r="K453" s="10">
        <f t="shared" si="13"/>
        <v>220</v>
      </c>
    </row>
    <row r="454" spans="1:11" x14ac:dyDescent="0.25">
      <c r="A454" s="4">
        <v>2001</v>
      </c>
      <c r="B454" s="4" t="s">
        <v>101</v>
      </c>
      <c r="C454" s="13">
        <v>5</v>
      </c>
      <c r="D454" s="13">
        <v>77</v>
      </c>
      <c r="E454" s="13">
        <v>11</v>
      </c>
      <c r="F454" s="13">
        <v>48</v>
      </c>
      <c r="G454" s="13">
        <v>30</v>
      </c>
      <c r="H454" s="13">
        <v>11</v>
      </c>
      <c r="I454" s="13">
        <v>67</v>
      </c>
      <c r="J454" s="13">
        <v>26</v>
      </c>
      <c r="K454" s="10">
        <f t="shared" si="13"/>
        <v>275</v>
      </c>
    </row>
    <row r="455" spans="1:11" x14ac:dyDescent="0.25">
      <c r="A455" s="4">
        <v>2001</v>
      </c>
      <c r="B455" s="4" t="s">
        <v>102</v>
      </c>
      <c r="C455" s="13">
        <v>2</v>
      </c>
      <c r="D455" s="13">
        <v>98</v>
      </c>
      <c r="E455" s="13">
        <v>16</v>
      </c>
      <c r="F455" s="13">
        <v>65</v>
      </c>
      <c r="G455" s="13">
        <v>25</v>
      </c>
      <c r="H455" s="13">
        <v>10</v>
      </c>
      <c r="I455" s="13">
        <v>76</v>
      </c>
      <c r="J455" s="13">
        <v>26</v>
      </c>
      <c r="K455" s="10">
        <f t="shared" si="13"/>
        <v>318</v>
      </c>
    </row>
    <row r="456" spans="1:11" x14ac:dyDescent="0.25">
      <c r="A456" s="4">
        <v>2001</v>
      </c>
      <c r="B456" s="4" t="s">
        <v>103</v>
      </c>
      <c r="C456" s="13">
        <v>1</v>
      </c>
      <c r="D456" s="13">
        <v>82</v>
      </c>
      <c r="E456" s="13">
        <v>9</v>
      </c>
      <c r="F456" s="13">
        <v>53</v>
      </c>
      <c r="G456" s="13">
        <v>18</v>
      </c>
      <c r="H456" s="13">
        <v>11</v>
      </c>
      <c r="I456" s="13">
        <v>77</v>
      </c>
      <c r="J456" s="13">
        <v>36</v>
      </c>
      <c r="K456" s="10">
        <f t="shared" si="13"/>
        <v>287</v>
      </c>
    </row>
    <row r="457" spans="1:11" x14ac:dyDescent="0.25">
      <c r="A457" s="4">
        <v>2002</v>
      </c>
      <c r="B457" s="4" t="s">
        <v>97</v>
      </c>
      <c r="C457" s="13">
        <v>1</v>
      </c>
      <c r="D457" s="13">
        <v>68</v>
      </c>
      <c r="E457" s="13">
        <v>9</v>
      </c>
      <c r="F457" s="13">
        <v>33</v>
      </c>
      <c r="G457" s="13">
        <v>21</v>
      </c>
      <c r="H457" s="13">
        <v>3</v>
      </c>
      <c r="I457" s="13">
        <v>51</v>
      </c>
      <c r="J457" s="13">
        <v>20</v>
      </c>
      <c r="K457" s="10">
        <f t="shared" si="13"/>
        <v>206</v>
      </c>
    </row>
    <row r="458" spans="1:11" x14ac:dyDescent="0.25">
      <c r="A458" s="4">
        <v>2002</v>
      </c>
      <c r="B458" s="4" t="s">
        <v>98</v>
      </c>
      <c r="D458" s="13">
        <v>70</v>
      </c>
      <c r="E458" s="13">
        <v>4</v>
      </c>
      <c r="F458" s="13">
        <v>37</v>
      </c>
      <c r="G458" s="13">
        <v>17</v>
      </c>
      <c r="H458" s="13">
        <v>1</v>
      </c>
      <c r="I458" s="13">
        <v>45</v>
      </c>
      <c r="J458" s="13">
        <v>22</v>
      </c>
      <c r="K458" s="10">
        <f t="shared" si="13"/>
        <v>196</v>
      </c>
    </row>
    <row r="459" spans="1:11" x14ac:dyDescent="0.25">
      <c r="A459" s="4">
        <v>2002</v>
      </c>
      <c r="B459" s="4" t="s">
        <v>99</v>
      </c>
      <c r="C459" s="13">
        <v>1</v>
      </c>
      <c r="D459" s="13">
        <v>81</v>
      </c>
      <c r="E459" s="13">
        <v>1</v>
      </c>
      <c r="F459" s="13">
        <v>36</v>
      </c>
      <c r="G459" s="13">
        <v>10</v>
      </c>
      <c r="H459" s="13">
        <v>5</v>
      </c>
      <c r="I459" s="13">
        <v>47</v>
      </c>
      <c r="J459" s="13">
        <v>26</v>
      </c>
      <c r="K459" s="10">
        <f t="shared" si="13"/>
        <v>207</v>
      </c>
    </row>
    <row r="460" spans="1:11" x14ac:dyDescent="0.25">
      <c r="A460" s="4">
        <v>2002</v>
      </c>
      <c r="B460" s="4" t="s">
        <v>100</v>
      </c>
      <c r="C460" s="13">
        <v>2</v>
      </c>
      <c r="D460" s="13">
        <v>88</v>
      </c>
      <c r="E460" s="13">
        <v>7</v>
      </c>
      <c r="F460" s="13">
        <v>43</v>
      </c>
      <c r="G460" s="13">
        <v>26</v>
      </c>
      <c r="H460" s="13">
        <v>8</v>
      </c>
      <c r="I460" s="13">
        <v>56</v>
      </c>
      <c r="J460" s="13">
        <v>29</v>
      </c>
      <c r="K460" s="10">
        <f t="shared" si="13"/>
        <v>259</v>
      </c>
    </row>
    <row r="461" spans="1:11" x14ac:dyDescent="0.25">
      <c r="A461" s="4">
        <v>2002</v>
      </c>
      <c r="B461" s="4" t="s">
        <v>101</v>
      </c>
      <c r="C461" s="13">
        <v>2</v>
      </c>
      <c r="D461" s="13">
        <v>64</v>
      </c>
      <c r="E461" s="13">
        <v>13</v>
      </c>
      <c r="F461" s="13">
        <v>60</v>
      </c>
      <c r="G461" s="13">
        <v>22</v>
      </c>
      <c r="H461" s="13">
        <v>5</v>
      </c>
      <c r="I461" s="13">
        <v>53</v>
      </c>
      <c r="J461" s="13">
        <v>35</v>
      </c>
      <c r="K461" s="10">
        <f t="shared" si="13"/>
        <v>254</v>
      </c>
    </row>
    <row r="462" spans="1:11" x14ac:dyDescent="0.25">
      <c r="A462" s="4">
        <v>2002</v>
      </c>
      <c r="B462" s="4" t="s">
        <v>102</v>
      </c>
      <c r="C462" s="13">
        <v>3</v>
      </c>
      <c r="D462" s="13">
        <v>108</v>
      </c>
      <c r="E462" s="13">
        <v>12</v>
      </c>
      <c r="F462" s="13">
        <v>63</v>
      </c>
      <c r="G462" s="13">
        <v>32</v>
      </c>
      <c r="H462" s="13">
        <v>9</v>
      </c>
      <c r="I462" s="13">
        <v>65</v>
      </c>
      <c r="J462" s="13">
        <v>28</v>
      </c>
      <c r="K462" s="10">
        <f t="shared" si="13"/>
        <v>320</v>
      </c>
    </row>
    <row r="463" spans="1:11" x14ac:dyDescent="0.25">
      <c r="A463" s="4">
        <v>2002</v>
      </c>
      <c r="B463" s="4" t="s">
        <v>103</v>
      </c>
      <c r="C463" s="13">
        <v>1</v>
      </c>
      <c r="D463" s="13">
        <v>82</v>
      </c>
      <c r="E463" s="13">
        <v>9</v>
      </c>
      <c r="F463" s="13">
        <v>50</v>
      </c>
      <c r="G463" s="13">
        <v>26</v>
      </c>
      <c r="H463" s="13">
        <v>6</v>
      </c>
      <c r="I463" s="13">
        <v>80</v>
      </c>
      <c r="J463" s="13">
        <v>19</v>
      </c>
      <c r="K463" s="10">
        <f t="shared" si="13"/>
        <v>273</v>
      </c>
    </row>
    <row r="464" spans="1:11" x14ac:dyDescent="0.25">
      <c r="A464" s="4">
        <v>2003</v>
      </c>
      <c r="B464" s="4" t="s">
        <v>97</v>
      </c>
      <c r="C464" s="13">
        <v>3</v>
      </c>
      <c r="D464" s="13">
        <v>63</v>
      </c>
      <c r="E464" s="13">
        <v>8</v>
      </c>
      <c r="F464" s="13">
        <v>33</v>
      </c>
      <c r="G464" s="13">
        <v>9</v>
      </c>
      <c r="H464" s="13">
        <v>4</v>
      </c>
      <c r="I464" s="13">
        <v>24</v>
      </c>
      <c r="J464" s="13">
        <v>14</v>
      </c>
      <c r="K464" s="10">
        <f t="shared" si="13"/>
        <v>158</v>
      </c>
    </row>
    <row r="465" spans="1:11" x14ac:dyDescent="0.25">
      <c r="A465" s="4">
        <v>2003</v>
      </c>
      <c r="B465" s="4" t="s">
        <v>98</v>
      </c>
      <c r="C465" s="13">
        <v>2</v>
      </c>
      <c r="D465" s="13">
        <v>45</v>
      </c>
      <c r="E465" s="13">
        <v>3</v>
      </c>
      <c r="F465" s="13">
        <v>35</v>
      </c>
      <c r="G465" s="13">
        <v>15</v>
      </c>
      <c r="H465" s="13">
        <v>6</v>
      </c>
      <c r="I465" s="13">
        <v>57</v>
      </c>
      <c r="J465" s="13">
        <v>26</v>
      </c>
      <c r="K465" s="10">
        <f t="shared" si="13"/>
        <v>189</v>
      </c>
    </row>
    <row r="466" spans="1:11" x14ac:dyDescent="0.25">
      <c r="A466" s="4">
        <v>2003</v>
      </c>
      <c r="B466" s="4" t="s">
        <v>99</v>
      </c>
      <c r="C466" s="13">
        <v>1</v>
      </c>
      <c r="D466" s="13">
        <v>88</v>
      </c>
      <c r="E466" s="13">
        <v>7</v>
      </c>
      <c r="F466" s="13">
        <v>42</v>
      </c>
      <c r="G466" s="13">
        <v>21</v>
      </c>
      <c r="H466" s="13">
        <v>3</v>
      </c>
      <c r="I466" s="13">
        <v>32</v>
      </c>
      <c r="J466" s="13">
        <v>27</v>
      </c>
      <c r="K466" s="10">
        <f t="shared" si="13"/>
        <v>221</v>
      </c>
    </row>
    <row r="467" spans="1:11" x14ac:dyDescent="0.25">
      <c r="A467" s="4">
        <v>2003</v>
      </c>
      <c r="B467" s="4" t="s">
        <v>100</v>
      </c>
      <c r="C467" s="13">
        <v>1</v>
      </c>
      <c r="D467" s="13">
        <v>85</v>
      </c>
      <c r="E467" s="13">
        <v>9</v>
      </c>
      <c r="F467" s="13">
        <v>40</v>
      </c>
      <c r="G467" s="13">
        <v>23</v>
      </c>
      <c r="H467" s="13">
        <v>7</v>
      </c>
      <c r="I467" s="13">
        <v>47</v>
      </c>
      <c r="J467" s="13">
        <v>30</v>
      </c>
      <c r="K467" s="10">
        <f t="shared" si="13"/>
        <v>242</v>
      </c>
    </row>
    <row r="468" spans="1:11" x14ac:dyDescent="0.25">
      <c r="A468" s="4">
        <v>2003</v>
      </c>
      <c r="B468" s="4" t="s">
        <v>101</v>
      </c>
      <c r="C468" s="13">
        <v>1</v>
      </c>
      <c r="D468" s="13">
        <v>83</v>
      </c>
      <c r="E468" s="13">
        <v>10</v>
      </c>
      <c r="F468" s="13">
        <v>45</v>
      </c>
      <c r="G468" s="13">
        <v>20</v>
      </c>
      <c r="H468" s="13">
        <v>8</v>
      </c>
      <c r="I468" s="13">
        <v>53</v>
      </c>
      <c r="J468" s="13">
        <v>33</v>
      </c>
      <c r="K468" s="10">
        <f t="shared" si="13"/>
        <v>253</v>
      </c>
    </row>
    <row r="469" spans="1:11" x14ac:dyDescent="0.25">
      <c r="A469" s="4">
        <v>2003</v>
      </c>
      <c r="B469" s="4" t="s">
        <v>102</v>
      </c>
      <c r="C469" s="13">
        <v>2</v>
      </c>
      <c r="D469" s="13">
        <v>86</v>
      </c>
      <c r="E469" s="13">
        <v>14</v>
      </c>
      <c r="F469" s="13">
        <v>61</v>
      </c>
      <c r="G469" s="13">
        <v>37</v>
      </c>
      <c r="H469" s="13">
        <v>7</v>
      </c>
      <c r="I469" s="13">
        <v>57</v>
      </c>
      <c r="J469" s="13">
        <v>31</v>
      </c>
      <c r="K469" s="10">
        <f t="shared" si="13"/>
        <v>295</v>
      </c>
    </row>
    <row r="470" spans="1:11" x14ac:dyDescent="0.25">
      <c r="A470" s="4">
        <v>2003</v>
      </c>
      <c r="B470" s="4" t="s">
        <v>103</v>
      </c>
      <c r="C470" s="13">
        <v>1</v>
      </c>
      <c r="D470" s="13">
        <v>89</v>
      </c>
      <c r="E470" s="13">
        <v>2</v>
      </c>
      <c r="F470" s="13">
        <v>54</v>
      </c>
      <c r="G470" s="13">
        <v>32</v>
      </c>
      <c r="H470" s="13">
        <v>6</v>
      </c>
      <c r="I470" s="13">
        <v>60</v>
      </c>
      <c r="J470" s="13">
        <v>19</v>
      </c>
      <c r="K470" s="10">
        <f t="shared" si="13"/>
        <v>263</v>
      </c>
    </row>
    <row r="471" spans="1:11" x14ac:dyDescent="0.25">
      <c r="A471" s="4">
        <v>2004</v>
      </c>
      <c r="B471" s="4" t="s">
        <v>97</v>
      </c>
      <c r="C471" s="13">
        <v>1</v>
      </c>
      <c r="D471" s="13">
        <v>71</v>
      </c>
      <c r="E471" s="13">
        <v>6</v>
      </c>
      <c r="F471" s="13">
        <v>24</v>
      </c>
      <c r="G471" s="13">
        <v>12</v>
      </c>
      <c r="H471" s="13">
        <v>5</v>
      </c>
      <c r="I471" s="13">
        <v>29</v>
      </c>
      <c r="J471" s="13">
        <v>20</v>
      </c>
      <c r="K471" s="10">
        <f t="shared" si="13"/>
        <v>168</v>
      </c>
    </row>
    <row r="472" spans="1:11" x14ac:dyDescent="0.25">
      <c r="A472" s="4">
        <v>2004</v>
      </c>
      <c r="B472" s="4" t="s">
        <v>98</v>
      </c>
      <c r="D472" s="13">
        <v>57</v>
      </c>
      <c r="E472" s="13">
        <v>2</v>
      </c>
      <c r="F472" s="13">
        <v>28</v>
      </c>
      <c r="G472" s="13">
        <v>17</v>
      </c>
      <c r="H472" s="13">
        <v>5</v>
      </c>
      <c r="I472" s="13">
        <v>45</v>
      </c>
      <c r="J472" s="13">
        <v>19</v>
      </c>
      <c r="K472" s="10">
        <f t="shared" si="13"/>
        <v>173</v>
      </c>
    </row>
    <row r="473" spans="1:11" x14ac:dyDescent="0.25">
      <c r="A473" s="4">
        <v>2004</v>
      </c>
      <c r="B473" s="4" t="s">
        <v>99</v>
      </c>
      <c r="C473" s="13">
        <v>2</v>
      </c>
      <c r="D473" s="13">
        <v>54</v>
      </c>
      <c r="E473" s="13">
        <v>7</v>
      </c>
      <c r="F473" s="13">
        <v>37</v>
      </c>
      <c r="G473" s="13">
        <v>20</v>
      </c>
      <c r="H473" s="13">
        <v>8</v>
      </c>
      <c r="I473" s="13">
        <v>37</v>
      </c>
      <c r="J473" s="13">
        <v>18</v>
      </c>
      <c r="K473" s="10">
        <f t="shared" si="13"/>
        <v>183</v>
      </c>
    </row>
    <row r="474" spans="1:11" x14ac:dyDescent="0.25">
      <c r="A474" s="4">
        <v>2004</v>
      </c>
      <c r="B474" s="4" t="s">
        <v>100</v>
      </c>
      <c r="D474" s="13">
        <v>64</v>
      </c>
      <c r="E474" s="13">
        <v>5</v>
      </c>
      <c r="F474" s="13">
        <v>51</v>
      </c>
      <c r="G474" s="13">
        <v>18</v>
      </c>
      <c r="H474" s="13">
        <v>6</v>
      </c>
      <c r="I474" s="13">
        <v>48</v>
      </c>
      <c r="J474" s="13">
        <v>27</v>
      </c>
      <c r="K474" s="10">
        <f t="shared" si="13"/>
        <v>219</v>
      </c>
    </row>
    <row r="475" spans="1:11" x14ac:dyDescent="0.25">
      <c r="A475" s="4">
        <v>2004</v>
      </c>
      <c r="B475" s="4" t="s">
        <v>101</v>
      </c>
      <c r="C475" s="13">
        <v>1</v>
      </c>
      <c r="D475" s="13">
        <v>100</v>
      </c>
      <c r="E475" s="13">
        <v>4</v>
      </c>
      <c r="F475" s="13">
        <v>40</v>
      </c>
      <c r="G475" s="13">
        <v>24</v>
      </c>
      <c r="H475" s="13">
        <v>7</v>
      </c>
      <c r="I475" s="13">
        <v>71</v>
      </c>
      <c r="J475" s="13">
        <v>28</v>
      </c>
      <c r="K475" s="10">
        <f t="shared" si="13"/>
        <v>275</v>
      </c>
    </row>
    <row r="476" spans="1:11" x14ac:dyDescent="0.25">
      <c r="A476" s="4">
        <v>2004</v>
      </c>
      <c r="B476" s="4" t="s">
        <v>102</v>
      </c>
      <c r="C476" s="13">
        <v>3</v>
      </c>
      <c r="D476" s="13">
        <v>72</v>
      </c>
      <c r="E476" s="13">
        <v>4</v>
      </c>
      <c r="F476" s="13">
        <v>71</v>
      </c>
      <c r="G476" s="13">
        <v>27</v>
      </c>
      <c r="H476" s="13">
        <v>17</v>
      </c>
      <c r="I476" s="13">
        <v>57</v>
      </c>
      <c r="J476" s="13">
        <v>38</v>
      </c>
      <c r="K476" s="10">
        <f t="shared" si="13"/>
        <v>289</v>
      </c>
    </row>
    <row r="477" spans="1:11" x14ac:dyDescent="0.25">
      <c r="A477" s="4">
        <v>2004</v>
      </c>
      <c r="B477" s="4" t="s">
        <v>103</v>
      </c>
      <c r="C477" s="13">
        <v>2</v>
      </c>
      <c r="D477" s="13">
        <v>92</v>
      </c>
      <c r="E477" s="13">
        <v>7</v>
      </c>
      <c r="F477" s="13">
        <v>60</v>
      </c>
      <c r="G477" s="13">
        <v>21</v>
      </c>
      <c r="H477" s="13">
        <v>10</v>
      </c>
      <c r="I477" s="13">
        <v>56</v>
      </c>
      <c r="J477" s="13">
        <v>28</v>
      </c>
      <c r="K477" s="10">
        <f t="shared" si="13"/>
        <v>276</v>
      </c>
    </row>
    <row r="478" spans="1:11" x14ac:dyDescent="0.25">
      <c r="A478" s="4">
        <v>2005</v>
      </c>
      <c r="B478" s="4" t="s">
        <v>97</v>
      </c>
      <c r="C478" s="13">
        <v>1</v>
      </c>
      <c r="D478" s="13">
        <v>79</v>
      </c>
      <c r="E478" s="13">
        <v>5</v>
      </c>
      <c r="F478" s="13">
        <v>31</v>
      </c>
      <c r="G478" s="13">
        <v>7</v>
      </c>
      <c r="H478" s="13">
        <v>3</v>
      </c>
      <c r="I478" s="13">
        <v>44</v>
      </c>
      <c r="J478" s="13">
        <v>12</v>
      </c>
      <c r="K478" s="10">
        <f t="shared" si="13"/>
        <v>182</v>
      </c>
    </row>
    <row r="479" spans="1:11" x14ac:dyDescent="0.25">
      <c r="A479" s="4">
        <v>2005</v>
      </c>
      <c r="B479" s="4" t="s">
        <v>98</v>
      </c>
      <c r="C479" s="13">
        <v>4</v>
      </c>
      <c r="D479" s="13">
        <v>56</v>
      </c>
      <c r="E479" s="13">
        <v>7</v>
      </c>
      <c r="F479" s="13">
        <v>49</v>
      </c>
      <c r="G479" s="13">
        <v>12</v>
      </c>
      <c r="H479" s="13">
        <v>5</v>
      </c>
      <c r="I479" s="13">
        <v>39</v>
      </c>
      <c r="J479" s="13">
        <v>25</v>
      </c>
      <c r="K479" s="10">
        <f t="shared" si="13"/>
        <v>197</v>
      </c>
    </row>
    <row r="480" spans="1:11" x14ac:dyDescent="0.25">
      <c r="A480" s="4">
        <v>2005</v>
      </c>
      <c r="B480" s="4" t="s">
        <v>99</v>
      </c>
      <c r="C480" s="13">
        <v>3</v>
      </c>
      <c r="D480" s="13">
        <v>54</v>
      </c>
      <c r="E480" s="13">
        <v>10</v>
      </c>
      <c r="F480" s="13">
        <v>41</v>
      </c>
      <c r="G480" s="13">
        <v>28</v>
      </c>
      <c r="H480" s="13">
        <v>5</v>
      </c>
      <c r="I480" s="13">
        <v>52</v>
      </c>
      <c r="J480" s="13">
        <v>19</v>
      </c>
      <c r="K480" s="10">
        <f t="shared" si="13"/>
        <v>212</v>
      </c>
    </row>
    <row r="481" spans="1:11" x14ac:dyDescent="0.25">
      <c r="A481" s="4">
        <v>2005</v>
      </c>
      <c r="B481" s="4" t="s">
        <v>100</v>
      </c>
      <c r="C481" s="13">
        <v>2</v>
      </c>
      <c r="D481" s="13">
        <v>62</v>
      </c>
      <c r="E481" s="13">
        <v>4</v>
      </c>
      <c r="F481" s="13">
        <v>36</v>
      </c>
      <c r="G481" s="13">
        <v>22</v>
      </c>
      <c r="H481" s="13">
        <v>6</v>
      </c>
      <c r="I481" s="13">
        <v>43</v>
      </c>
      <c r="J481" s="13">
        <v>25</v>
      </c>
      <c r="K481" s="10">
        <f t="shared" si="13"/>
        <v>200</v>
      </c>
    </row>
    <row r="482" spans="1:11" x14ac:dyDescent="0.25">
      <c r="A482" s="4">
        <v>2005</v>
      </c>
      <c r="B482" s="4" t="s">
        <v>101</v>
      </c>
      <c r="C482" s="13">
        <v>5</v>
      </c>
      <c r="D482" s="13">
        <v>89</v>
      </c>
      <c r="E482" s="13">
        <v>16</v>
      </c>
      <c r="F482" s="13">
        <v>39</v>
      </c>
      <c r="G482" s="13">
        <v>28</v>
      </c>
      <c r="H482" s="13">
        <v>11</v>
      </c>
      <c r="I482" s="13">
        <v>48</v>
      </c>
      <c r="J482" s="13">
        <v>32</v>
      </c>
      <c r="K482" s="10">
        <f t="shared" si="13"/>
        <v>268</v>
      </c>
    </row>
    <row r="483" spans="1:11" x14ac:dyDescent="0.25">
      <c r="A483" s="4">
        <v>2005</v>
      </c>
      <c r="B483" s="4" t="s">
        <v>102</v>
      </c>
      <c r="C483" s="13">
        <v>3</v>
      </c>
      <c r="D483" s="13">
        <v>99</v>
      </c>
      <c r="E483" s="13">
        <v>8</v>
      </c>
      <c r="F483" s="13">
        <v>88</v>
      </c>
      <c r="G483" s="13">
        <v>26</v>
      </c>
      <c r="H483" s="13">
        <v>11</v>
      </c>
      <c r="I483" s="13">
        <v>66</v>
      </c>
      <c r="J483" s="13">
        <v>27</v>
      </c>
      <c r="K483" s="10">
        <f t="shared" si="13"/>
        <v>328</v>
      </c>
    </row>
    <row r="484" spans="1:11" x14ac:dyDescent="0.25">
      <c r="A484" s="4">
        <v>2005</v>
      </c>
      <c r="B484" s="4" t="s">
        <v>103</v>
      </c>
      <c r="C484" s="13">
        <v>8</v>
      </c>
      <c r="D484" s="13">
        <v>69</v>
      </c>
      <c r="E484" s="13">
        <v>5</v>
      </c>
      <c r="F484" s="13">
        <v>46</v>
      </c>
      <c r="G484" s="13">
        <v>25</v>
      </c>
      <c r="H484" s="13">
        <v>10</v>
      </c>
      <c r="I484" s="13">
        <v>54</v>
      </c>
      <c r="J484" s="13">
        <v>23</v>
      </c>
      <c r="K484" s="10">
        <f t="shared" si="13"/>
        <v>240</v>
      </c>
    </row>
    <row r="485" spans="1:11" x14ac:dyDescent="0.25">
      <c r="A485" s="4">
        <v>2006</v>
      </c>
      <c r="B485" s="4" t="s">
        <v>97</v>
      </c>
      <c r="C485" s="13">
        <v>1</v>
      </c>
      <c r="D485" s="13">
        <v>61</v>
      </c>
      <c r="E485" s="13">
        <v>3</v>
      </c>
      <c r="F485" s="13">
        <v>50</v>
      </c>
      <c r="G485" s="13">
        <v>14</v>
      </c>
      <c r="H485" s="13">
        <v>3</v>
      </c>
      <c r="I485" s="13">
        <v>35</v>
      </c>
      <c r="J485" s="13">
        <v>21</v>
      </c>
      <c r="K485" s="10">
        <f t="shared" si="13"/>
        <v>188</v>
      </c>
    </row>
    <row r="486" spans="1:11" x14ac:dyDescent="0.25">
      <c r="A486" s="4">
        <v>2006</v>
      </c>
      <c r="B486" s="4" t="s">
        <v>98</v>
      </c>
      <c r="C486" s="13">
        <v>2</v>
      </c>
      <c r="D486" s="13">
        <v>50</v>
      </c>
      <c r="E486" s="13">
        <v>4</v>
      </c>
      <c r="F486" s="13">
        <v>34</v>
      </c>
      <c r="G486" s="13">
        <v>12</v>
      </c>
      <c r="H486" s="13">
        <v>6</v>
      </c>
      <c r="I486" s="13">
        <v>40</v>
      </c>
      <c r="J486" s="13">
        <v>20</v>
      </c>
      <c r="K486" s="10">
        <f t="shared" si="13"/>
        <v>168</v>
      </c>
    </row>
    <row r="487" spans="1:11" x14ac:dyDescent="0.25">
      <c r="A487" s="4">
        <v>2006</v>
      </c>
      <c r="B487" s="4" t="s">
        <v>99</v>
      </c>
      <c r="C487" s="13">
        <v>2</v>
      </c>
      <c r="D487" s="13">
        <v>67</v>
      </c>
      <c r="E487" s="13">
        <v>5</v>
      </c>
      <c r="F487" s="13">
        <v>40</v>
      </c>
      <c r="G487" s="13">
        <v>17</v>
      </c>
      <c r="H487" s="13">
        <v>10</v>
      </c>
      <c r="I487" s="13">
        <v>46</v>
      </c>
      <c r="J487" s="13">
        <v>35</v>
      </c>
      <c r="K487" s="10">
        <f t="shared" si="13"/>
        <v>222</v>
      </c>
    </row>
    <row r="488" spans="1:11" x14ac:dyDescent="0.25">
      <c r="A488" s="4">
        <v>2006</v>
      </c>
      <c r="B488" s="4" t="s">
        <v>100</v>
      </c>
      <c r="C488" s="13">
        <v>2</v>
      </c>
      <c r="D488" s="13">
        <v>57</v>
      </c>
      <c r="E488" s="13">
        <v>3</v>
      </c>
      <c r="F488" s="13">
        <v>41</v>
      </c>
      <c r="G488" s="13">
        <v>13</v>
      </c>
      <c r="H488" s="13">
        <v>7</v>
      </c>
      <c r="I488" s="13">
        <v>37</v>
      </c>
      <c r="J488" s="13">
        <v>20</v>
      </c>
      <c r="K488" s="10">
        <f t="shared" si="13"/>
        <v>180</v>
      </c>
    </row>
    <row r="489" spans="1:11" x14ac:dyDescent="0.25">
      <c r="A489" s="4">
        <v>2006</v>
      </c>
      <c r="B489" s="4" t="s">
        <v>101</v>
      </c>
      <c r="C489" s="13">
        <v>3</v>
      </c>
      <c r="D489" s="13">
        <v>82</v>
      </c>
      <c r="E489" s="13">
        <v>13</v>
      </c>
      <c r="F489" s="13">
        <v>61</v>
      </c>
      <c r="G489" s="13">
        <v>15</v>
      </c>
      <c r="H489" s="13">
        <v>8</v>
      </c>
      <c r="I489" s="13">
        <v>62</v>
      </c>
      <c r="J489" s="13">
        <v>31</v>
      </c>
      <c r="K489" s="10">
        <f t="shared" si="13"/>
        <v>275</v>
      </c>
    </row>
    <row r="490" spans="1:11" x14ac:dyDescent="0.25">
      <c r="A490" s="4">
        <v>2006</v>
      </c>
      <c r="B490" s="4" t="s">
        <v>102</v>
      </c>
      <c r="C490" s="13">
        <v>1</v>
      </c>
      <c r="D490" s="13">
        <v>84</v>
      </c>
      <c r="E490" s="13">
        <v>14</v>
      </c>
      <c r="F490" s="13">
        <v>61</v>
      </c>
      <c r="G490" s="13">
        <v>25</v>
      </c>
      <c r="H490" s="13">
        <v>16</v>
      </c>
      <c r="I490" s="13">
        <v>70</v>
      </c>
      <c r="J490" s="13">
        <v>36</v>
      </c>
      <c r="K490" s="10">
        <f t="shared" si="13"/>
        <v>307</v>
      </c>
    </row>
    <row r="491" spans="1:11" x14ac:dyDescent="0.25">
      <c r="A491" s="4">
        <v>2006</v>
      </c>
      <c r="B491" s="4" t="s">
        <v>103</v>
      </c>
      <c r="C491" s="13">
        <v>2</v>
      </c>
      <c r="D491" s="13">
        <v>95</v>
      </c>
      <c r="E491" s="13">
        <v>3</v>
      </c>
      <c r="F491" s="13">
        <v>48</v>
      </c>
      <c r="G491" s="13">
        <v>21</v>
      </c>
      <c r="H491" s="13">
        <v>5</v>
      </c>
      <c r="I491" s="13">
        <v>47</v>
      </c>
      <c r="J491" s="13">
        <v>37</v>
      </c>
      <c r="K491" s="10">
        <f t="shared" si="13"/>
        <v>258</v>
      </c>
    </row>
    <row r="492" spans="1:11" x14ac:dyDescent="0.25">
      <c r="A492" s="4">
        <v>2007</v>
      </c>
      <c r="B492" s="4" t="s">
        <v>97</v>
      </c>
      <c r="C492" s="13">
        <v>1</v>
      </c>
      <c r="D492" s="13">
        <v>53</v>
      </c>
      <c r="E492" s="13">
        <v>7</v>
      </c>
      <c r="F492" s="13">
        <v>40</v>
      </c>
      <c r="G492" s="13">
        <v>18</v>
      </c>
      <c r="H492" s="13">
        <v>3</v>
      </c>
      <c r="I492" s="13">
        <v>36</v>
      </c>
      <c r="J492" s="13">
        <v>17</v>
      </c>
      <c r="K492" s="10">
        <f t="shared" si="13"/>
        <v>175</v>
      </c>
    </row>
    <row r="493" spans="1:11" x14ac:dyDescent="0.25">
      <c r="A493" s="4">
        <v>2007</v>
      </c>
      <c r="B493" s="4" t="s">
        <v>98</v>
      </c>
      <c r="C493" s="13">
        <v>3</v>
      </c>
      <c r="D493" s="13">
        <v>52</v>
      </c>
      <c r="E493" s="13">
        <v>9</v>
      </c>
      <c r="F493" s="13">
        <v>36</v>
      </c>
      <c r="G493" s="13">
        <v>14</v>
      </c>
      <c r="H493" s="13">
        <v>7</v>
      </c>
      <c r="I493" s="13">
        <v>57</v>
      </c>
      <c r="J493" s="13">
        <v>26</v>
      </c>
      <c r="K493" s="10">
        <f t="shared" si="13"/>
        <v>204</v>
      </c>
    </row>
    <row r="494" spans="1:11" x14ac:dyDescent="0.25">
      <c r="A494" s="4">
        <v>2007</v>
      </c>
      <c r="B494" s="4" t="s">
        <v>99</v>
      </c>
      <c r="D494" s="13">
        <v>57</v>
      </c>
      <c r="E494" s="13">
        <v>9</v>
      </c>
      <c r="F494" s="13">
        <v>59</v>
      </c>
      <c r="G494" s="13">
        <v>8</v>
      </c>
      <c r="H494" s="13">
        <v>6</v>
      </c>
      <c r="I494" s="13">
        <v>43</v>
      </c>
      <c r="J494" s="13">
        <v>29</v>
      </c>
      <c r="K494" s="10">
        <f t="shared" si="13"/>
        <v>211</v>
      </c>
    </row>
    <row r="495" spans="1:11" x14ac:dyDescent="0.25">
      <c r="A495" s="4">
        <v>2007</v>
      </c>
      <c r="B495" s="4" t="s">
        <v>100</v>
      </c>
      <c r="C495" s="13">
        <v>2</v>
      </c>
      <c r="D495" s="13">
        <v>43</v>
      </c>
      <c r="E495" s="13">
        <v>7</v>
      </c>
      <c r="F495" s="13">
        <v>55</v>
      </c>
      <c r="G495" s="13">
        <v>20</v>
      </c>
      <c r="H495" s="13">
        <v>7</v>
      </c>
      <c r="I495" s="13">
        <v>38</v>
      </c>
      <c r="J495" s="13">
        <v>38</v>
      </c>
      <c r="K495" s="10">
        <f t="shared" si="13"/>
        <v>210</v>
      </c>
    </row>
    <row r="496" spans="1:11" x14ac:dyDescent="0.25">
      <c r="A496" s="4">
        <v>2007</v>
      </c>
      <c r="B496" s="4" t="s">
        <v>101</v>
      </c>
      <c r="C496" s="13">
        <v>4</v>
      </c>
      <c r="D496" s="13">
        <v>81</v>
      </c>
      <c r="E496" s="13">
        <v>18</v>
      </c>
      <c r="F496" s="13">
        <v>59</v>
      </c>
      <c r="G496" s="13">
        <v>22</v>
      </c>
      <c r="H496" s="13">
        <v>6</v>
      </c>
      <c r="I496" s="13">
        <v>54</v>
      </c>
      <c r="J496" s="13">
        <v>40</v>
      </c>
      <c r="K496" s="10">
        <f t="shared" si="13"/>
        <v>284</v>
      </c>
    </row>
    <row r="497" spans="1:11" x14ac:dyDescent="0.25">
      <c r="A497" s="4">
        <v>2007</v>
      </c>
      <c r="B497" s="4" t="s">
        <v>102</v>
      </c>
      <c r="D497" s="13">
        <v>72</v>
      </c>
      <c r="E497" s="13">
        <v>6</v>
      </c>
      <c r="F497" s="13">
        <v>57</v>
      </c>
      <c r="G497" s="13">
        <v>24</v>
      </c>
      <c r="H497" s="13">
        <v>8</v>
      </c>
      <c r="I497" s="13">
        <v>52</v>
      </c>
      <c r="J497" s="13">
        <v>49</v>
      </c>
      <c r="K497" s="10">
        <f t="shared" si="13"/>
        <v>268</v>
      </c>
    </row>
    <row r="498" spans="1:11" x14ac:dyDescent="0.25">
      <c r="A498" s="4">
        <v>2007</v>
      </c>
      <c r="B498" s="4" t="s">
        <v>103</v>
      </c>
      <c r="C498" s="13">
        <v>4</v>
      </c>
      <c r="D498" s="13">
        <v>77</v>
      </c>
      <c r="E498" s="13">
        <v>2</v>
      </c>
      <c r="F498" s="13">
        <v>54</v>
      </c>
      <c r="G498" s="13">
        <v>18</v>
      </c>
      <c r="H498" s="13">
        <v>8</v>
      </c>
      <c r="I498" s="13">
        <v>52</v>
      </c>
      <c r="J498" s="13">
        <v>36</v>
      </c>
      <c r="K498" s="10">
        <f t="shared" si="13"/>
        <v>251</v>
      </c>
    </row>
    <row r="499" spans="1:11" x14ac:dyDescent="0.25">
      <c r="A499" s="4">
        <v>2008</v>
      </c>
      <c r="B499" s="4" t="s">
        <v>97</v>
      </c>
      <c r="C499" s="13">
        <v>3</v>
      </c>
      <c r="D499" s="13">
        <v>50</v>
      </c>
      <c r="E499" s="13">
        <v>3</v>
      </c>
      <c r="F499" s="13">
        <v>29</v>
      </c>
      <c r="G499" s="13">
        <v>13</v>
      </c>
      <c r="H499" s="13">
        <v>2</v>
      </c>
      <c r="I499" s="13">
        <v>40</v>
      </c>
      <c r="J499" s="13">
        <v>17</v>
      </c>
      <c r="K499" s="10">
        <f t="shared" si="13"/>
        <v>157</v>
      </c>
    </row>
    <row r="500" spans="1:11" x14ac:dyDescent="0.25">
      <c r="A500" s="4">
        <v>2008</v>
      </c>
      <c r="B500" s="4" t="s">
        <v>98</v>
      </c>
      <c r="C500" s="13">
        <v>1</v>
      </c>
      <c r="D500" s="13">
        <v>44</v>
      </c>
      <c r="E500" s="13">
        <v>10</v>
      </c>
      <c r="F500" s="13">
        <v>24</v>
      </c>
      <c r="G500" s="13">
        <v>11</v>
      </c>
      <c r="H500" s="13">
        <v>3</v>
      </c>
      <c r="I500" s="13">
        <v>40</v>
      </c>
      <c r="J500" s="13">
        <v>25</v>
      </c>
      <c r="K500" s="10">
        <f t="shared" si="13"/>
        <v>158</v>
      </c>
    </row>
    <row r="501" spans="1:11" x14ac:dyDescent="0.25">
      <c r="A501" s="4">
        <v>2008</v>
      </c>
      <c r="B501" s="4" t="s">
        <v>99</v>
      </c>
      <c r="C501" s="13">
        <v>2</v>
      </c>
      <c r="D501" s="13">
        <v>49</v>
      </c>
      <c r="E501" s="13">
        <v>12</v>
      </c>
      <c r="F501" s="13">
        <v>34</v>
      </c>
      <c r="G501" s="13">
        <v>8</v>
      </c>
      <c r="H501" s="13">
        <v>5</v>
      </c>
      <c r="I501" s="13">
        <v>34</v>
      </c>
      <c r="J501" s="13">
        <v>15</v>
      </c>
      <c r="K501" s="10">
        <f t="shared" si="13"/>
        <v>159</v>
      </c>
    </row>
    <row r="502" spans="1:11" x14ac:dyDescent="0.25">
      <c r="A502" s="4">
        <v>2008</v>
      </c>
      <c r="B502" s="4" t="s">
        <v>100</v>
      </c>
      <c r="C502" s="13">
        <v>3</v>
      </c>
      <c r="D502" s="13">
        <v>52</v>
      </c>
      <c r="E502" s="13">
        <v>10</v>
      </c>
      <c r="F502" s="13">
        <v>58</v>
      </c>
      <c r="G502" s="13">
        <v>10</v>
      </c>
      <c r="H502" s="13">
        <v>4</v>
      </c>
      <c r="I502" s="13">
        <v>44</v>
      </c>
      <c r="J502" s="13">
        <v>33</v>
      </c>
      <c r="K502" s="10">
        <f t="shared" si="13"/>
        <v>214</v>
      </c>
    </row>
    <row r="503" spans="1:11" x14ac:dyDescent="0.25">
      <c r="A503" s="4">
        <v>2008</v>
      </c>
      <c r="B503" s="4" t="s">
        <v>101</v>
      </c>
      <c r="C503" s="13">
        <v>2</v>
      </c>
      <c r="D503" s="13">
        <v>59</v>
      </c>
      <c r="E503" s="13">
        <v>13</v>
      </c>
      <c r="F503" s="13">
        <v>61</v>
      </c>
      <c r="G503" s="13">
        <v>17</v>
      </c>
      <c r="H503" s="13">
        <v>12</v>
      </c>
      <c r="I503" s="13">
        <v>40</v>
      </c>
      <c r="J503" s="13">
        <v>39</v>
      </c>
      <c r="K503" s="10">
        <f t="shared" si="13"/>
        <v>243</v>
      </c>
    </row>
    <row r="504" spans="1:11" x14ac:dyDescent="0.25">
      <c r="A504" s="4">
        <v>2008</v>
      </c>
      <c r="B504" s="4" t="s">
        <v>102</v>
      </c>
      <c r="C504" s="13">
        <v>2</v>
      </c>
      <c r="D504" s="13">
        <v>67</v>
      </c>
      <c r="E504" s="13">
        <v>17</v>
      </c>
      <c r="F504" s="13">
        <v>60</v>
      </c>
      <c r="G504" s="13">
        <v>24</v>
      </c>
      <c r="H504" s="13">
        <v>8</v>
      </c>
      <c r="I504" s="13">
        <v>55</v>
      </c>
      <c r="J504" s="13">
        <v>40</v>
      </c>
      <c r="K504" s="10">
        <f t="shared" si="13"/>
        <v>273</v>
      </c>
    </row>
    <row r="505" spans="1:11" x14ac:dyDescent="0.25">
      <c r="A505" s="4">
        <v>2008</v>
      </c>
      <c r="B505" s="4" t="s">
        <v>103</v>
      </c>
      <c r="C505" s="13">
        <v>1</v>
      </c>
      <c r="D505" s="13">
        <v>53</v>
      </c>
      <c r="E505" s="13">
        <v>10</v>
      </c>
      <c r="F505" s="13">
        <v>62</v>
      </c>
      <c r="G505" s="13">
        <v>16</v>
      </c>
      <c r="H505" s="13">
        <v>5</v>
      </c>
      <c r="I505" s="13">
        <v>50</v>
      </c>
      <c r="J505" s="13">
        <v>36</v>
      </c>
      <c r="K505" s="10">
        <f t="shared" si="13"/>
        <v>233</v>
      </c>
    </row>
    <row r="506" spans="1:11" x14ac:dyDescent="0.25">
      <c r="A506" s="4">
        <v>2009</v>
      </c>
      <c r="B506" s="4" t="s">
        <v>97</v>
      </c>
      <c r="C506" s="13">
        <v>1</v>
      </c>
      <c r="D506" s="13">
        <v>49</v>
      </c>
      <c r="E506" s="13">
        <v>3</v>
      </c>
      <c r="F506" s="13">
        <v>30</v>
      </c>
      <c r="G506" s="13">
        <v>16</v>
      </c>
      <c r="H506" s="13">
        <v>3</v>
      </c>
      <c r="I506" s="13">
        <v>41</v>
      </c>
      <c r="J506" s="13">
        <v>17</v>
      </c>
      <c r="K506" s="10">
        <f t="shared" si="13"/>
        <v>160</v>
      </c>
    </row>
    <row r="507" spans="1:11" x14ac:dyDescent="0.25">
      <c r="A507" s="4">
        <v>2009</v>
      </c>
      <c r="B507" s="4" t="s">
        <v>98</v>
      </c>
      <c r="C507" s="13">
        <v>2</v>
      </c>
      <c r="D507" s="13">
        <v>61</v>
      </c>
      <c r="F507" s="13">
        <v>44</v>
      </c>
      <c r="G507" s="13">
        <v>11</v>
      </c>
      <c r="H507" s="13">
        <v>9</v>
      </c>
      <c r="I507" s="13">
        <v>37</v>
      </c>
      <c r="J507" s="13">
        <v>23</v>
      </c>
      <c r="K507" s="10">
        <f t="shared" si="13"/>
        <v>187</v>
      </c>
    </row>
    <row r="508" spans="1:11" x14ac:dyDescent="0.25">
      <c r="A508" s="4">
        <v>2009</v>
      </c>
      <c r="B508" s="4" t="s">
        <v>99</v>
      </c>
      <c r="D508" s="13">
        <v>45</v>
      </c>
      <c r="E508" s="13">
        <v>3</v>
      </c>
      <c r="F508" s="13">
        <v>51</v>
      </c>
      <c r="G508" s="13">
        <v>17</v>
      </c>
      <c r="H508" s="13">
        <v>6</v>
      </c>
      <c r="I508" s="13">
        <v>30</v>
      </c>
      <c r="J508" s="13">
        <v>30</v>
      </c>
      <c r="K508" s="10">
        <f t="shared" ref="K508:K554" si="14">SUM(C508:J508)</f>
        <v>182</v>
      </c>
    </row>
    <row r="509" spans="1:11" x14ac:dyDescent="0.25">
      <c r="A509" s="4">
        <v>2009</v>
      </c>
      <c r="B509" s="4" t="s">
        <v>100</v>
      </c>
      <c r="C509" s="13">
        <v>1</v>
      </c>
      <c r="D509" s="13">
        <v>69</v>
      </c>
      <c r="E509" s="13">
        <v>8</v>
      </c>
      <c r="F509" s="13">
        <v>49</v>
      </c>
      <c r="G509" s="13">
        <v>19</v>
      </c>
      <c r="H509" s="13">
        <v>14</v>
      </c>
      <c r="I509" s="13">
        <v>49</v>
      </c>
      <c r="J509" s="13">
        <v>28</v>
      </c>
      <c r="K509" s="10">
        <f t="shared" si="14"/>
        <v>237</v>
      </c>
    </row>
    <row r="510" spans="1:11" x14ac:dyDescent="0.25">
      <c r="A510" s="4">
        <v>2009</v>
      </c>
      <c r="B510" s="4" t="s">
        <v>101</v>
      </c>
      <c r="C510" s="13">
        <v>2</v>
      </c>
      <c r="D510" s="13">
        <v>78</v>
      </c>
      <c r="E510" s="13">
        <v>6</v>
      </c>
      <c r="F510" s="13">
        <v>47</v>
      </c>
      <c r="G510" s="13">
        <v>14</v>
      </c>
      <c r="H510" s="13">
        <v>10</v>
      </c>
      <c r="I510" s="13">
        <v>42</v>
      </c>
      <c r="J510" s="13">
        <v>32</v>
      </c>
      <c r="K510" s="10">
        <f t="shared" si="14"/>
        <v>231</v>
      </c>
    </row>
    <row r="511" spans="1:11" x14ac:dyDescent="0.25">
      <c r="A511" s="4">
        <v>2009</v>
      </c>
      <c r="B511" s="4" t="s">
        <v>102</v>
      </c>
      <c r="C511" s="13">
        <v>1</v>
      </c>
      <c r="D511" s="13">
        <v>67</v>
      </c>
      <c r="E511" s="13">
        <v>9</v>
      </c>
      <c r="F511" s="13">
        <v>55</v>
      </c>
      <c r="G511" s="13">
        <v>24</v>
      </c>
      <c r="H511" s="13">
        <v>11</v>
      </c>
      <c r="I511" s="13">
        <v>46</v>
      </c>
      <c r="J511" s="13">
        <v>27</v>
      </c>
      <c r="K511" s="10">
        <f t="shared" si="14"/>
        <v>240</v>
      </c>
    </row>
    <row r="512" spans="1:11" x14ac:dyDescent="0.25">
      <c r="A512" s="4">
        <v>2009</v>
      </c>
      <c r="B512" s="4" t="s">
        <v>103</v>
      </c>
      <c r="C512" s="13">
        <v>5</v>
      </c>
      <c r="D512" s="13">
        <v>85</v>
      </c>
      <c r="E512" s="13">
        <v>2</v>
      </c>
      <c r="F512" s="13">
        <v>55</v>
      </c>
      <c r="G512" s="13">
        <v>18</v>
      </c>
      <c r="H512" s="13">
        <v>10</v>
      </c>
      <c r="I512" s="13">
        <v>45</v>
      </c>
      <c r="J512" s="13">
        <v>34</v>
      </c>
      <c r="K512" s="10">
        <f t="shared" si="14"/>
        <v>254</v>
      </c>
    </row>
    <row r="513" spans="1:11" x14ac:dyDescent="0.25">
      <c r="A513" s="4">
        <v>2010</v>
      </c>
      <c r="B513" s="4" t="s">
        <v>97</v>
      </c>
      <c r="D513" s="13">
        <v>45</v>
      </c>
      <c r="E513" s="13">
        <v>3</v>
      </c>
      <c r="F513" s="13">
        <v>27</v>
      </c>
      <c r="G513" s="13">
        <v>20</v>
      </c>
      <c r="H513" s="13">
        <v>4</v>
      </c>
      <c r="I513" s="13">
        <v>34</v>
      </c>
      <c r="J513" s="13">
        <v>24</v>
      </c>
      <c r="K513" s="10">
        <f t="shared" si="14"/>
        <v>157</v>
      </c>
    </row>
    <row r="514" spans="1:11" x14ac:dyDescent="0.25">
      <c r="A514" s="4">
        <v>2010</v>
      </c>
      <c r="B514" s="4" t="s">
        <v>98</v>
      </c>
      <c r="C514" s="13">
        <v>2</v>
      </c>
      <c r="D514" s="13">
        <v>46</v>
      </c>
      <c r="E514" s="13">
        <v>2</v>
      </c>
      <c r="F514" s="13">
        <v>28</v>
      </c>
      <c r="G514" s="13">
        <v>22</v>
      </c>
      <c r="H514" s="13">
        <v>4</v>
      </c>
      <c r="I514" s="13">
        <v>23</v>
      </c>
      <c r="J514" s="13">
        <v>24</v>
      </c>
      <c r="K514" s="10">
        <f t="shared" si="14"/>
        <v>151</v>
      </c>
    </row>
    <row r="515" spans="1:11" x14ac:dyDescent="0.25">
      <c r="A515" s="4">
        <v>2010</v>
      </c>
      <c r="B515" s="4" t="s">
        <v>99</v>
      </c>
      <c r="C515" s="13">
        <v>2</v>
      </c>
      <c r="D515" s="13">
        <v>51</v>
      </c>
      <c r="E515" s="13">
        <v>5</v>
      </c>
      <c r="F515" s="13">
        <v>32</v>
      </c>
      <c r="G515" s="13">
        <v>12</v>
      </c>
      <c r="H515" s="13">
        <v>5</v>
      </c>
      <c r="I515" s="13">
        <v>29</v>
      </c>
      <c r="J515" s="13">
        <v>18</v>
      </c>
      <c r="K515" s="10">
        <f t="shared" si="14"/>
        <v>154</v>
      </c>
    </row>
    <row r="516" spans="1:11" x14ac:dyDescent="0.25">
      <c r="A516" s="4">
        <v>2010</v>
      </c>
      <c r="B516" s="4" t="s">
        <v>100</v>
      </c>
      <c r="C516" s="13">
        <v>1</v>
      </c>
      <c r="D516" s="13">
        <v>55</v>
      </c>
      <c r="E516" s="13">
        <v>4</v>
      </c>
      <c r="F516" s="13">
        <v>44</v>
      </c>
      <c r="G516" s="13">
        <v>9</v>
      </c>
      <c r="H516" s="13">
        <v>3</v>
      </c>
      <c r="I516" s="13">
        <v>46</v>
      </c>
      <c r="J516" s="13">
        <v>29</v>
      </c>
      <c r="K516" s="10">
        <f t="shared" si="14"/>
        <v>191</v>
      </c>
    </row>
    <row r="517" spans="1:11" x14ac:dyDescent="0.25">
      <c r="A517" s="4">
        <v>2010</v>
      </c>
      <c r="B517" s="4" t="s">
        <v>101</v>
      </c>
      <c r="C517" s="13">
        <v>3</v>
      </c>
      <c r="D517" s="13">
        <v>75</v>
      </c>
      <c r="E517" s="13">
        <v>15</v>
      </c>
      <c r="F517" s="13">
        <v>28</v>
      </c>
      <c r="G517" s="13">
        <v>17</v>
      </c>
      <c r="H517" s="13">
        <v>7</v>
      </c>
      <c r="I517" s="13">
        <v>50</v>
      </c>
      <c r="J517" s="13">
        <v>24</v>
      </c>
      <c r="K517" s="10">
        <f t="shared" si="14"/>
        <v>219</v>
      </c>
    </row>
    <row r="518" spans="1:11" x14ac:dyDescent="0.25">
      <c r="A518" s="4">
        <v>2010</v>
      </c>
      <c r="B518" s="4" t="s">
        <v>102</v>
      </c>
      <c r="C518" s="13">
        <v>9</v>
      </c>
      <c r="D518" s="13">
        <v>73</v>
      </c>
      <c r="E518" s="13">
        <v>13</v>
      </c>
      <c r="F518" s="13">
        <v>52</v>
      </c>
      <c r="G518" s="13">
        <v>25</v>
      </c>
      <c r="H518" s="13">
        <v>7</v>
      </c>
      <c r="I518" s="13">
        <v>53</v>
      </c>
      <c r="J518" s="13">
        <v>39</v>
      </c>
      <c r="K518" s="10">
        <f t="shared" si="14"/>
        <v>271</v>
      </c>
    </row>
    <row r="519" spans="1:11" x14ac:dyDescent="0.25">
      <c r="A519" s="4">
        <v>2010</v>
      </c>
      <c r="B519" s="4" t="s">
        <v>103</v>
      </c>
      <c r="C519" s="13">
        <v>2</v>
      </c>
      <c r="D519" s="13">
        <v>60</v>
      </c>
      <c r="E519" s="13">
        <v>8</v>
      </c>
      <c r="F519" s="13">
        <v>38</v>
      </c>
      <c r="G519" s="13">
        <v>13</v>
      </c>
      <c r="H519" s="13">
        <v>1</v>
      </c>
      <c r="I519" s="13">
        <v>53</v>
      </c>
      <c r="J519" s="13">
        <v>35</v>
      </c>
      <c r="K519" s="10">
        <f t="shared" si="14"/>
        <v>210</v>
      </c>
    </row>
    <row r="520" spans="1:11" x14ac:dyDescent="0.25">
      <c r="A520" s="4">
        <v>2011</v>
      </c>
      <c r="B520" s="4" t="s">
        <v>97</v>
      </c>
      <c r="D520" s="13">
        <v>44</v>
      </c>
      <c r="E520" s="13">
        <v>3</v>
      </c>
      <c r="F520" s="13">
        <v>27</v>
      </c>
      <c r="G520" s="13">
        <v>12</v>
      </c>
      <c r="H520" s="13">
        <v>4</v>
      </c>
      <c r="I520" s="13">
        <v>34</v>
      </c>
      <c r="J520" s="13">
        <v>18</v>
      </c>
      <c r="K520" s="10">
        <f t="shared" si="14"/>
        <v>142</v>
      </c>
    </row>
    <row r="521" spans="1:11" x14ac:dyDescent="0.25">
      <c r="A521" s="4">
        <v>2011</v>
      </c>
      <c r="B521" s="4" t="s">
        <v>98</v>
      </c>
      <c r="C521" s="13">
        <v>1</v>
      </c>
      <c r="D521" s="13">
        <v>30</v>
      </c>
      <c r="E521" s="13">
        <v>1</v>
      </c>
      <c r="F521" s="13">
        <v>34</v>
      </c>
      <c r="G521" s="13">
        <v>10</v>
      </c>
      <c r="H521" s="13">
        <v>4</v>
      </c>
      <c r="I521" s="13">
        <v>43</v>
      </c>
      <c r="J521" s="13">
        <v>24</v>
      </c>
      <c r="K521" s="10">
        <f t="shared" si="14"/>
        <v>147</v>
      </c>
    </row>
    <row r="522" spans="1:11" x14ac:dyDescent="0.25">
      <c r="A522" s="4">
        <v>2011</v>
      </c>
      <c r="B522" s="4" t="s">
        <v>99</v>
      </c>
      <c r="D522" s="13">
        <v>53</v>
      </c>
      <c r="E522" s="13">
        <v>10</v>
      </c>
      <c r="F522" s="13">
        <v>32</v>
      </c>
      <c r="G522" s="13">
        <v>15</v>
      </c>
      <c r="H522" s="13">
        <v>1</v>
      </c>
      <c r="I522" s="13">
        <v>26</v>
      </c>
      <c r="J522" s="13">
        <v>17</v>
      </c>
      <c r="K522" s="10">
        <f t="shared" si="14"/>
        <v>154</v>
      </c>
    </row>
    <row r="523" spans="1:11" x14ac:dyDescent="0.25">
      <c r="A523" s="4">
        <v>2011</v>
      </c>
      <c r="B523" s="4" t="s">
        <v>100</v>
      </c>
      <c r="C523" s="13">
        <v>1</v>
      </c>
      <c r="D523" s="13">
        <v>55</v>
      </c>
      <c r="E523" s="13">
        <v>10</v>
      </c>
      <c r="F523" s="13">
        <v>20</v>
      </c>
      <c r="G523" s="13">
        <v>17</v>
      </c>
      <c r="H523" s="13">
        <v>3</v>
      </c>
      <c r="I523" s="13">
        <v>47</v>
      </c>
      <c r="J523" s="13">
        <v>26</v>
      </c>
      <c r="K523" s="10">
        <f t="shared" si="14"/>
        <v>179</v>
      </c>
    </row>
    <row r="524" spans="1:11" x14ac:dyDescent="0.25">
      <c r="A524" s="4">
        <v>2011</v>
      </c>
      <c r="B524" s="4" t="s">
        <v>101</v>
      </c>
      <c r="C524" s="13">
        <v>1</v>
      </c>
      <c r="D524" s="13">
        <v>59</v>
      </c>
      <c r="E524" s="13">
        <v>5</v>
      </c>
      <c r="F524" s="13">
        <v>38</v>
      </c>
      <c r="G524" s="13">
        <v>15</v>
      </c>
      <c r="H524" s="13">
        <v>3</v>
      </c>
      <c r="I524" s="13">
        <v>42</v>
      </c>
      <c r="J524" s="13">
        <v>34</v>
      </c>
      <c r="K524" s="10">
        <f t="shared" si="14"/>
        <v>197</v>
      </c>
    </row>
    <row r="525" spans="1:11" x14ac:dyDescent="0.25">
      <c r="A525" s="4">
        <v>2011</v>
      </c>
      <c r="B525" s="4" t="s">
        <v>102</v>
      </c>
      <c r="C525" s="13">
        <v>3</v>
      </c>
      <c r="D525" s="13">
        <v>59</v>
      </c>
      <c r="E525" s="13">
        <v>6</v>
      </c>
      <c r="F525" s="13">
        <v>66</v>
      </c>
      <c r="G525" s="13">
        <v>15</v>
      </c>
      <c r="H525" s="13">
        <v>5</v>
      </c>
      <c r="I525" s="13">
        <v>55</v>
      </c>
      <c r="J525" s="13">
        <v>31</v>
      </c>
      <c r="K525" s="10">
        <f t="shared" si="14"/>
        <v>240</v>
      </c>
    </row>
    <row r="526" spans="1:11" x14ac:dyDescent="0.25">
      <c r="A526" s="4">
        <v>2011</v>
      </c>
      <c r="B526" s="4" t="s">
        <v>103</v>
      </c>
      <c r="D526" s="13">
        <v>64</v>
      </c>
      <c r="E526" s="13">
        <v>10</v>
      </c>
      <c r="F526" s="13">
        <v>52</v>
      </c>
      <c r="G526" s="13">
        <v>19</v>
      </c>
      <c r="H526" s="13">
        <v>4</v>
      </c>
      <c r="I526" s="13">
        <v>40</v>
      </c>
      <c r="J526" s="13">
        <v>29</v>
      </c>
      <c r="K526" s="10">
        <f t="shared" si="14"/>
        <v>218</v>
      </c>
    </row>
    <row r="527" spans="1:11" x14ac:dyDescent="0.25">
      <c r="A527" s="4">
        <v>2012</v>
      </c>
      <c r="B527" s="4" t="s">
        <v>97</v>
      </c>
      <c r="D527" s="13">
        <v>44</v>
      </c>
      <c r="E527" s="13">
        <v>3</v>
      </c>
      <c r="F527" s="13">
        <v>29</v>
      </c>
      <c r="G527" s="13">
        <v>8</v>
      </c>
      <c r="H527" s="13">
        <v>4</v>
      </c>
      <c r="I527" s="13">
        <v>43</v>
      </c>
      <c r="J527" s="13">
        <v>18</v>
      </c>
      <c r="K527" s="10">
        <f t="shared" si="14"/>
        <v>149</v>
      </c>
    </row>
    <row r="528" spans="1:11" x14ac:dyDescent="0.25">
      <c r="A528" s="4">
        <v>2012</v>
      </c>
      <c r="B528" s="4" t="s">
        <v>98</v>
      </c>
      <c r="C528" s="13">
        <v>1</v>
      </c>
      <c r="D528" s="13">
        <v>50</v>
      </c>
      <c r="E528" s="13">
        <v>7</v>
      </c>
      <c r="F528" s="13">
        <v>35</v>
      </c>
      <c r="G528" s="13">
        <v>9</v>
      </c>
      <c r="H528" s="13">
        <v>3</v>
      </c>
      <c r="I528" s="13">
        <v>37</v>
      </c>
      <c r="J528" s="13">
        <v>24</v>
      </c>
      <c r="K528" s="10">
        <f t="shared" si="14"/>
        <v>166</v>
      </c>
    </row>
    <row r="529" spans="1:11" x14ac:dyDescent="0.25">
      <c r="A529" s="4">
        <v>2012</v>
      </c>
      <c r="B529" s="4" t="s">
        <v>99</v>
      </c>
      <c r="C529" s="13">
        <v>1</v>
      </c>
      <c r="D529" s="13">
        <v>65</v>
      </c>
      <c r="E529" s="13">
        <v>4</v>
      </c>
      <c r="F529" s="13">
        <v>43</v>
      </c>
      <c r="G529" s="13">
        <v>11</v>
      </c>
      <c r="H529" s="13">
        <v>5</v>
      </c>
      <c r="I529" s="13">
        <v>25</v>
      </c>
      <c r="J529" s="13">
        <v>24</v>
      </c>
      <c r="K529" s="10">
        <f t="shared" si="14"/>
        <v>178</v>
      </c>
    </row>
    <row r="530" spans="1:11" x14ac:dyDescent="0.25">
      <c r="A530" s="4">
        <v>2012</v>
      </c>
      <c r="B530" s="4" t="s">
        <v>100</v>
      </c>
      <c r="C530" s="13">
        <v>4</v>
      </c>
      <c r="D530" s="13">
        <v>35</v>
      </c>
      <c r="E530" s="13">
        <v>4</v>
      </c>
      <c r="F530" s="13">
        <v>33</v>
      </c>
      <c r="G530" s="13">
        <v>13</v>
      </c>
      <c r="H530" s="13">
        <v>5</v>
      </c>
      <c r="I530" s="13">
        <v>45</v>
      </c>
      <c r="J530" s="13">
        <v>20</v>
      </c>
      <c r="K530" s="10">
        <f t="shared" si="14"/>
        <v>159</v>
      </c>
    </row>
    <row r="531" spans="1:11" x14ac:dyDescent="0.25">
      <c r="A531" s="4">
        <v>2012</v>
      </c>
      <c r="B531" s="4" t="s">
        <v>101</v>
      </c>
      <c r="C531" s="13">
        <v>2</v>
      </c>
      <c r="D531" s="13">
        <v>64</v>
      </c>
      <c r="E531" s="13">
        <v>10</v>
      </c>
      <c r="F531" s="13">
        <v>54</v>
      </c>
      <c r="G531" s="13">
        <v>15</v>
      </c>
      <c r="H531" s="13">
        <v>3</v>
      </c>
      <c r="I531" s="13">
        <v>43</v>
      </c>
      <c r="J531" s="13">
        <v>33</v>
      </c>
      <c r="K531" s="10">
        <f t="shared" si="14"/>
        <v>224</v>
      </c>
    </row>
    <row r="532" spans="1:11" x14ac:dyDescent="0.25">
      <c r="A532" s="4">
        <v>2012</v>
      </c>
      <c r="B532" s="4" t="s">
        <v>102</v>
      </c>
      <c r="C532" s="13">
        <v>3</v>
      </c>
      <c r="D532" s="13">
        <v>65</v>
      </c>
      <c r="E532" s="13">
        <v>14</v>
      </c>
      <c r="F532" s="13">
        <v>46</v>
      </c>
      <c r="G532" s="13">
        <v>23</v>
      </c>
      <c r="H532" s="13">
        <v>5</v>
      </c>
      <c r="I532" s="13">
        <v>46</v>
      </c>
      <c r="J532" s="13">
        <v>45</v>
      </c>
      <c r="K532" s="10">
        <f t="shared" si="14"/>
        <v>247</v>
      </c>
    </row>
    <row r="533" spans="1:11" x14ac:dyDescent="0.25">
      <c r="A533" s="4">
        <v>2012</v>
      </c>
      <c r="B533" s="4" t="s">
        <v>103</v>
      </c>
      <c r="C533" s="13">
        <v>1</v>
      </c>
      <c r="D533" s="13">
        <v>46</v>
      </c>
      <c r="E533" s="13">
        <v>7</v>
      </c>
      <c r="F533" s="13">
        <v>40</v>
      </c>
      <c r="G533" s="13">
        <v>15</v>
      </c>
      <c r="H533" s="13">
        <v>6</v>
      </c>
      <c r="I533" s="13">
        <v>43</v>
      </c>
      <c r="J533" s="13">
        <v>19</v>
      </c>
      <c r="K533" s="10">
        <f t="shared" si="14"/>
        <v>177</v>
      </c>
    </row>
    <row r="534" spans="1:11" x14ac:dyDescent="0.25">
      <c r="A534" s="4">
        <v>2013</v>
      </c>
      <c r="B534" s="4" t="s">
        <v>97</v>
      </c>
      <c r="D534" s="13">
        <v>42</v>
      </c>
      <c r="E534" s="13">
        <v>5</v>
      </c>
      <c r="F534" s="13">
        <v>24</v>
      </c>
      <c r="G534" s="13">
        <v>15</v>
      </c>
      <c r="H534" s="13">
        <v>4</v>
      </c>
      <c r="I534" s="13">
        <v>27</v>
      </c>
      <c r="J534" s="13">
        <v>17</v>
      </c>
      <c r="K534" s="10">
        <f t="shared" si="14"/>
        <v>134</v>
      </c>
    </row>
    <row r="535" spans="1:11" x14ac:dyDescent="0.25">
      <c r="A535" s="4">
        <v>2013</v>
      </c>
      <c r="B535" s="4" t="s">
        <v>98</v>
      </c>
      <c r="C535" s="13">
        <v>1</v>
      </c>
      <c r="D535" s="13">
        <v>50</v>
      </c>
      <c r="E535" s="13">
        <v>4</v>
      </c>
      <c r="F535" s="13">
        <v>43</v>
      </c>
      <c r="G535" s="13">
        <v>8</v>
      </c>
      <c r="H535" s="13">
        <v>2</v>
      </c>
      <c r="I535" s="13">
        <v>28</v>
      </c>
      <c r="J535" s="13">
        <v>17</v>
      </c>
      <c r="K535" s="10">
        <f t="shared" si="14"/>
        <v>153</v>
      </c>
    </row>
    <row r="536" spans="1:11" x14ac:dyDescent="0.25">
      <c r="A536" s="4">
        <v>2013</v>
      </c>
      <c r="B536" s="4" t="s">
        <v>99</v>
      </c>
      <c r="C536" s="13">
        <v>2</v>
      </c>
      <c r="D536" s="13">
        <v>35</v>
      </c>
      <c r="E536" s="13">
        <v>9</v>
      </c>
      <c r="F536" s="13">
        <v>34</v>
      </c>
      <c r="G536" s="13">
        <v>12</v>
      </c>
      <c r="H536" s="13">
        <v>2</v>
      </c>
      <c r="I536" s="13">
        <v>35</v>
      </c>
      <c r="J536" s="13">
        <v>26</v>
      </c>
      <c r="K536" s="10">
        <f t="shared" si="14"/>
        <v>155</v>
      </c>
    </row>
    <row r="537" spans="1:11" x14ac:dyDescent="0.25">
      <c r="A537" s="4">
        <v>2013</v>
      </c>
      <c r="B537" s="4" t="s">
        <v>100</v>
      </c>
      <c r="D537" s="13">
        <v>45</v>
      </c>
      <c r="E537" s="13">
        <v>3</v>
      </c>
      <c r="F537" s="13">
        <v>29</v>
      </c>
      <c r="G537" s="13">
        <v>7</v>
      </c>
      <c r="H537" s="13">
        <v>2</v>
      </c>
      <c r="I537" s="13">
        <v>32</v>
      </c>
      <c r="J537" s="13">
        <v>20</v>
      </c>
      <c r="K537" s="10">
        <f t="shared" si="14"/>
        <v>138</v>
      </c>
    </row>
    <row r="538" spans="1:11" x14ac:dyDescent="0.25">
      <c r="A538" s="4">
        <v>2013</v>
      </c>
      <c r="B538" s="4" t="s">
        <v>101</v>
      </c>
      <c r="C538" s="13">
        <v>2</v>
      </c>
      <c r="D538" s="13">
        <v>61</v>
      </c>
      <c r="E538" s="13">
        <v>7</v>
      </c>
      <c r="F538" s="13">
        <v>46</v>
      </c>
      <c r="G538" s="13">
        <v>19</v>
      </c>
      <c r="H538" s="13">
        <v>4</v>
      </c>
      <c r="I538" s="13">
        <v>47</v>
      </c>
      <c r="J538" s="13">
        <v>21</v>
      </c>
      <c r="K538" s="10">
        <f t="shared" si="14"/>
        <v>207</v>
      </c>
    </row>
    <row r="539" spans="1:11" x14ac:dyDescent="0.25">
      <c r="A539" s="4">
        <v>2013</v>
      </c>
      <c r="B539" s="4" t="s">
        <v>102</v>
      </c>
      <c r="C539" s="13">
        <v>1</v>
      </c>
      <c r="D539" s="13">
        <v>50</v>
      </c>
      <c r="E539" s="13">
        <v>2</v>
      </c>
      <c r="F539" s="13">
        <v>47</v>
      </c>
      <c r="G539" s="13">
        <v>18</v>
      </c>
      <c r="H539" s="13">
        <v>13</v>
      </c>
      <c r="I539" s="13">
        <v>40</v>
      </c>
      <c r="J539" s="13">
        <v>27</v>
      </c>
      <c r="K539" s="10">
        <f t="shared" si="14"/>
        <v>198</v>
      </c>
    </row>
    <row r="540" spans="1:11" x14ac:dyDescent="0.25">
      <c r="A540" s="4">
        <v>2013</v>
      </c>
      <c r="B540" s="4" t="s">
        <v>103</v>
      </c>
      <c r="C540" s="13">
        <v>1</v>
      </c>
      <c r="D540" s="13">
        <v>50</v>
      </c>
      <c r="E540" s="13">
        <v>7</v>
      </c>
      <c r="F540" s="13">
        <v>48</v>
      </c>
      <c r="G540" s="13">
        <v>19</v>
      </c>
      <c r="H540" s="13">
        <v>9</v>
      </c>
      <c r="I540" s="13">
        <v>34</v>
      </c>
      <c r="J540" s="13">
        <v>34</v>
      </c>
      <c r="K540" s="10">
        <f t="shared" si="14"/>
        <v>202</v>
      </c>
    </row>
    <row r="541" spans="1:11" x14ac:dyDescent="0.25">
      <c r="A541" s="4">
        <v>2014</v>
      </c>
      <c r="B541" s="4" t="s">
        <v>97</v>
      </c>
      <c r="C541" s="13">
        <v>2</v>
      </c>
      <c r="D541" s="13">
        <v>42</v>
      </c>
      <c r="F541" s="13">
        <v>17</v>
      </c>
      <c r="G541" s="13">
        <v>23</v>
      </c>
      <c r="H541" s="13">
        <v>4</v>
      </c>
      <c r="I541" s="13">
        <v>31</v>
      </c>
      <c r="J541" s="13">
        <v>20</v>
      </c>
      <c r="K541" s="10">
        <f t="shared" si="14"/>
        <v>139</v>
      </c>
    </row>
    <row r="542" spans="1:11" x14ac:dyDescent="0.25">
      <c r="A542" s="4">
        <v>2014</v>
      </c>
      <c r="B542" s="4" t="s">
        <v>98</v>
      </c>
      <c r="C542" s="13">
        <v>1</v>
      </c>
      <c r="D542" s="13">
        <v>28</v>
      </c>
      <c r="E542" s="13">
        <v>3</v>
      </c>
      <c r="F542" s="13">
        <v>30</v>
      </c>
      <c r="G542" s="13">
        <v>16</v>
      </c>
      <c r="H542" s="13">
        <v>1</v>
      </c>
      <c r="I542" s="13">
        <v>24</v>
      </c>
      <c r="J542" s="13">
        <v>24</v>
      </c>
      <c r="K542" s="10">
        <f t="shared" si="14"/>
        <v>127</v>
      </c>
    </row>
    <row r="543" spans="1:11" x14ac:dyDescent="0.25">
      <c r="A543" s="4">
        <v>2014</v>
      </c>
      <c r="B543" s="4" t="s">
        <v>99</v>
      </c>
      <c r="C543" s="13">
        <v>3</v>
      </c>
      <c r="D543" s="13">
        <v>47</v>
      </c>
      <c r="E543" s="13">
        <v>4</v>
      </c>
      <c r="F543" s="13">
        <v>32</v>
      </c>
      <c r="G543" s="13">
        <v>8</v>
      </c>
      <c r="H543" s="13">
        <v>1</v>
      </c>
      <c r="I543" s="13">
        <v>36</v>
      </c>
      <c r="J543" s="13">
        <v>13</v>
      </c>
      <c r="K543" s="10">
        <f t="shared" si="14"/>
        <v>144</v>
      </c>
    </row>
    <row r="544" spans="1:11" x14ac:dyDescent="0.25">
      <c r="A544" s="4">
        <v>2014</v>
      </c>
      <c r="B544" s="4" t="s">
        <v>100</v>
      </c>
      <c r="D544" s="13">
        <v>48</v>
      </c>
      <c r="E544" s="13">
        <v>4</v>
      </c>
      <c r="F544" s="13">
        <v>34</v>
      </c>
      <c r="G544" s="13">
        <v>15</v>
      </c>
      <c r="H544" s="13">
        <v>10</v>
      </c>
      <c r="I544" s="13">
        <v>38</v>
      </c>
      <c r="J544" s="13">
        <v>37</v>
      </c>
      <c r="K544" s="10">
        <f t="shared" si="14"/>
        <v>186</v>
      </c>
    </row>
    <row r="545" spans="1:11" x14ac:dyDescent="0.25">
      <c r="A545" s="4">
        <v>2014</v>
      </c>
      <c r="B545" s="4" t="s">
        <v>101</v>
      </c>
      <c r="D545" s="13">
        <v>46</v>
      </c>
      <c r="E545" s="13">
        <v>15</v>
      </c>
      <c r="F545" s="13">
        <v>40</v>
      </c>
      <c r="G545" s="13">
        <v>18</v>
      </c>
      <c r="H545" s="13">
        <v>7</v>
      </c>
      <c r="I545" s="13">
        <v>41</v>
      </c>
      <c r="J545" s="13">
        <v>23</v>
      </c>
      <c r="K545" s="10">
        <f t="shared" si="14"/>
        <v>190</v>
      </c>
    </row>
    <row r="546" spans="1:11" x14ac:dyDescent="0.25">
      <c r="A546" s="4">
        <v>2014</v>
      </c>
      <c r="B546" s="4" t="s">
        <v>102</v>
      </c>
      <c r="C546" s="13">
        <v>3</v>
      </c>
      <c r="D546" s="13">
        <v>55</v>
      </c>
      <c r="E546" s="13">
        <v>6</v>
      </c>
      <c r="F546" s="13">
        <v>39</v>
      </c>
      <c r="G546" s="13">
        <v>13</v>
      </c>
      <c r="H546" s="13">
        <v>3</v>
      </c>
      <c r="I546" s="13">
        <v>38</v>
      </c>
      <c r="J546" s="13">
        <v>28</v>
      </c>
      <c r="K546" s="10">
        <f t="shared" si="14"/>
        <v>185</v>
      </c>
    </row>
    <row r="547" spans="1:11" x14ac:dyDescent="0.25">
      <c r="A547" s="4">
        <v>2014</v>
      </c>
      <c r="B547" s="4" t="s">
        <v>103</v>
      </c>
      <c r="C547" s="13">
        <v>1</v>
      </c>
      <c r="D547" s="13">
        <v>46</v>
      </c>
      <c r="E547" s="13">
        <v>7</v>
      </c>
      <c r="F547" s="13">
        <v>31</v>
      </c>
      <c r="G547" s="13">
        <v>14</v>
      </c>
      <c r="H547" s="13">
        <v>9</v>
      </c>
      <c r="I547" s="13">
        <v>41</v>
      </c>
      <c r="J547" s="13">
        <v>36</v>
      </c>
      <c r="K547" s="10">
        <f t="shared" si="14"/>
        <v>185</v>
      </c>
    </row>
    <row r="548" spans="1:11" x14ac:dyDescent="0.25">
      <c r="A548" s="4" t="s">
        <v>84</v>
      </c>
      <c r="B548" s="4" t="s">
        <v>97</v>
      </c>
      <c r="C548" s="13">
        <f>SUMIF($B$443:$B$547,$B548,C$443:C$547)</f>
        <v>19</v>
      </c>
      <c r="D548" s="13">
        <f t="shared" ref="D548:J548" si="15">SUMIF($B$443:$B$547,$B548,D$443:D$547)</f>
        <v>828</v>
      </c>
      <c r="E548" s="13">
        <f t="shared" si="15"/>
        <v>70</v>
      </c>
      <c r="F548" s="13">
        <f t="shared" si="15"/>
        <v>461</v>
      </c>
      <c r="G548" s="13">
        <f t="shared" si="15"/>
        <v>225</v>
      </c>
      <c r="H548" s="13">
        <f t="shared" si="15"/>
        <v>56</v>
      </c>
      <c r="I548" s="13">
        <f t="shared" si="15"/>
        <v>586</v>
      </c>
      <c r="J548" s="13">
        <f t="shared" si="15"/>
        <v>278</v>
      </c>
      <c r="K548" s="10">
        <f t="shared" si="14"/>
        <v>2523</v>
      </c>
    </row>
    <row r="549" spans="1:11" x14ac:dyDescent="0.25">
      <c r="A549" s="4" t="s">
        <v>84</v>
      </c>
      <c r="B549" s="4" t="s">
        <v>98</v>
      </c>
      <c r="C549" s="13">
        <f t="shared" ref="C549:J554" si="16">SUMIF($B$443:$B$547,$B549,C$443:C$547)</f>
        <v>23</v>
      </c>
      <c r="D549" s="13">
        <f t="shared" si="16"/>
        <v>784</v>
      </c>
      <c r="E549" s="13">
        <f t="shared" si="16"/>
        <v>63</v>
      </c>
      <c r="F549" s="13">
        <f t="shared" si="16"/>
        <v>540</v>
      </c>
      <c r="G549" s="13">
        <f t="shared" si="16"/>
        <v>221</v>
      </c>
      <c r="H549" s="13">
        <f t="shared" si="16"/>
        <v>64</v>
      </c>
      <c r="I549" s="13">
        <f t="shared" si="16"/>
        <v>615</v>
      </c>
      <c r="J549" s="13">
        <f t="shared" si="16"/>
        <v>340</v>
      </c>
      <c r="K549" s="10">
        <f t="shared" si="14"/>
        <v>2650</v>
      </c>
    </row>
    <row r="550" spans="1:11" x14ac:dyDescent="0.25">
      <c r="A550" s="4" t="s">
        <v>84</v>
      </c>
      <c r="B550" s="4" t="s">
        <v>99</v>
      </c>
      <c r="C550" s="13">
        <f t="shared" si="16"/>
        <v>21</v>
      </c>
      <c r="D550" s="13">
        <f t="shared" si="16"/>
        <v>897</v>
      </c>
      <c r="E550" s="13">
        <f t="shared" si="16"/>
        <v>95</v>
      </c>
      <c r="F550" s="13">
        <f t="shared" si="16"/>
        <v>589</v>
      </c>
      <c r="G550" s="13">
        <f t="shared" si="16"/>
        <v>231</v>
      </c>
      <c r="H550" s="13">
        <f t="shared" si="16"/>
        <v>71</v>
      </c>
      <c r="I550" s="13">
        <f t="shared" si="16"/>
        <v>591</v>
      </c>
      <c r="J550" s="13">
        <f t="shared" si="16"/>
        <v>335</v>
      </c>
      <c r="K550" s="10">
        <f t="shared" si="14"/>
        <v>2830</v>
      </c>
    </row>
    <row r="551" spans="1:11" x14ac:dyDescent="0.25">
      <c r="A551" s="4" t="s">
        <v>84</v>
      </c>
      <c r="B551" s="4" t="s">
        <v>100</v>
      </c>
      <c r="C551" s="13">
        <f t="shared" si="16"/>
        <v>25</v>
      </c>
      <c r="D551" s="13">
        <f t="shared" si="16"/>
        <v>907</v>
      </c>
      <c r="E551" s="13">
        <f t="shared" si="16"/>
        <v>92</v>
      </c>
      <c r="F551" s="13">
        <f t="shared" si="16"/>
        <v>624</v>
      </c>
      <c r="G551" s="13">
        <f t="shared" si="16"/>
        <v>246</v>
      </c>
      <c r="H551" s="13">
        <f t="shared" si="16"/>
        <v>106</v>
      </c>
      <c r="I551" s="13">
        <f t="shared" si="16"/>
        <v>671</v>
      </c>
      <c r="J551" s="13">
        <f t="shared" si="16"/>
        <v>427</v>
      </c>
      <c r="K551" s="10">
        <f t="shared" si="14"/>
        <v>3098</v>
      </c>
    </row>
    <row r="552" spans="1:11" x14ac:dyDescent="0.25">
      <c r="A552" s="4" t="s">
        <v>84</v>
      </c>
      <c r="B552" s="4" t="s">
        <v>101</v>
      </c>
      <c r="C552" s="13">
        <f t="shared" si="16"/>
        <v>35</v>
      </c>
      <c r="D552" s="13">
        <f t="shared" si="16"/>
        <v>1136</v>
      </c>
      <c r="E552" s="13">
        <f t="shared" si="16"/>
        <v>168</v>
      </c>
      <c r="F552" s="13">
        <f t="shared" si="16"/>
        <v>724</v>
      </c>
      <c r="G552" s="13">
        <f t="shared" si="16"/>
        <v>306</v>
      </c>
      <c r="H552" s="13">
        <f t="shared" si="16"/>
        <v>109</v>
      </c>
      <c r="I552" s="13">
        <f t="shared" si="16"/>
        <v>777</v>
      </c>
      <c r="J552" s="13">
        <f t="shared" si="16"/>
        <v>455</v>
      </c>
      <c r="K552" s="10">
        <f t="shared" si="14"/>
        <v>3710</v>
      </c>
    </row>
    <row r="553" spans="1:11" x14ac:dyDescent="0.25">
      <c r="A553" s="4" t="s">
        <v>84</v>
      </c>
      <c r="B553" s="4" t="s">
        <v>102</v>
      </c>
      <c r="C553" s="13">
        <f t="shared" si="16"/>
        <v>41</v>
      </c>
      <c r="D553" s="13">
        <f t="shared" si="16"/>
        <v>1156</v>
      </c>
      <c r="E553" s="13">
        <f t="shared" si="16"/>
        <v>146</v>
      </c>
      <c r="F553" s="13">
        <f t="shared" si="16"/>
        <v>887</v>
      </c>
      <c r="G553" s="13">
        <f t="shared" si="16"/>
        <v>361</v>
      </c>
      <c r="H553" s="13">
        <f t="shared" si="16"/>
        <v>138</v>
      </c>
      <c r="I553" s="13">
        <f t="shared" si="16"/>
        <v>844</v>
      </c>
      <c r="J553" s="13">
        <f t="shared" si="16"/>
        <v>514</v>
      </c>
      <c r="K553" s="10">
        <f t="shared" si="14"/>
        <v>4087</v>
      </c>
    </row>
    <row r="554" spans="1:11" x14ac:dyDescent="0.25">
      <c r="A554" s="4" t="s">
        <v>84</v>
      </c>
      <c r="B554" s="4" t="s">
        <v>103</v>
      </c>
      <c r="C554" s="13">
        <f t="shared" si="16"/>
        <v>33</v>
      </c>
      <c r="D554" s="13">
        <f t="shared" si="16"/>
        <v>1079</v>
      </c>
      <c r="E554" s="13">
        <f t="shared" si="16"/>
        <v>94</v>
      </c>
      <c r="F554" s="13">
        <f t="shared" si="16"/>
        <v>735</v>
      </c>
      <c r="G554" s="13">
        <f t="shared" si="16"/>
        <v>306</v>
      </c>
      <c r="H554" s="13">
        <f t="shared" si="16"/>
        <v>106</v>
      </c>
      <c r="I554" s="13">
        <f t="shared" si="16"/>
        <v>794</v>
      </c>
      <c r="J554" s="13">
        <f t="shared" si="16"/>
        <v>457</v>
      </c>
      <c r="K554" s="10">
        <f t="shared" si="14"/>
        <v>3604</v>
      </c>
    </row>
    <row r="560" spans="1:11" x14ac:dyDescent="0.25">
      <c r="A560" s="4" t="s">
        <v>60</v>
      </c>
      <c r="B560" s="7" t="s">
        <v>67</v>
      </c>
      <c r="C560" s="13" t="s">
        <v>15</v>
      </c>
      <c r="D560" s="13" t="s">
        <v>33</v>
      </c>
      <c r="E560" s="13" t="s">
        <v>18</v>
      </c>
      <c r="F560" s="13" t="s">
        <v>37</v>
      </c>
      <c r="G560" s="13" t="s">
        <v>27</v>
      </c>
      <c r="H560" s="13" t="s">
        <v>21</v>
      </c>
      <c r="I560" s="13" t="s">
        <v>30</v>
      </c>
      <c r="J560" s="13" t="s">
        <v>24</v>
      </c>
      <c r="K560" s="10" t="s">
        <v>86</v>
      </c>
    </row>
    <row r="561" spans="1:11" x14ac:dyDescent="0.25">
      <c r="A561" s="4">
        <v>2000</v>
      </c>
      <c r="B561" s="4" t="s">
        <v>95</v>
      </c>
      <c r="D561" s="13">
        <v>6</v>
      </c>
      <c r="E561" s="13">
        <v>2</v>
      </c>
      <c r="F561" s="13">
        <v>6</v>
      </c>
      <c r="G561" s="13">
        <v>2</v>
      </c>
      <c r="I561" s="13">
        <v>13</v>
      </c>
      <c r="J561" s="13">
        <v>2</v>
      </c>
      <c r="K561" s="10">
        <f t="shared" ref="K561:K624" si="17">SUM(C561:J561)</f>
        <v>31</v>
      </c>
    </row>
    <row r="562" spans="1:11" x14ac:dyDescent="0.25">
      <c r="A562" s="4">
        <v>2000</v>
      </c>
      <c r="B562" s="4" t="s">
        <v>69</v>
      </c>
      <c r="C562" s="13">
        <v>7</v>
      </c>
      <c r="D562" s="13">
        <v>278</v>
      </c>
      <c r="E562" s="13">
        <v>16</v>
      </c>
      <c r="F562" s="13">
        <v>157</v>
      </c>
      <c r="G562" s="13">
        <v>91</v>
      </c>
      <c r="H562" s="13">
        <v>18</v>
      </c>
      <c r="I562" s="13">
        <v>195</v>
      </c>
      <c r="J562" s="13">
        <v>90</v>
      </c>
      <c r="K562" s="10">
        <f t="shared" si="17"/>
        <v>852</v>
      </c>
    </row>
    <row r="563" spans="1:11" x14ac:dyDescent="0.25">
      <c r="A563" s="4">
        <v>2000</v>
      </c>
      <c r="B563" s="4" t="s">
        <v>96</v>
      </c>
      <c r="C563" s="13">
        <v>1</v>
      </c>
      <c r="D563" s="13">
        <v>62</v>
      </c>
      <c r="E563" s="13">
        <v>5</v>
      </c>
      <c r="F563" s="13">
        <v>33</v>
      </c>
      <c r="G563" s="13">
        <v>16</v>
      </c>
      <c r="H563" s="13">
        <v>5</v>
      </c>
      <c r="I563" s="13">
        <v>46</v>
      </c>
      <c r="J563" s="13">
        <v>23</v>
      </c>
      <c r="K563" s="10">
        <f t="shared" si="17"/>
        <v>191</v>
      </c>
    </row>
    <row r="564" spans="1:11" x14ac:dyDescent="0.25">
      <c r="A564" s="4">
        <v>2000</v>
      </c>
      <c r="B564" s="4" t="s">
        <v>45</v>
      </c>
      <c r="D564" s="13">
        <v>1</v>
      </c>
      <c r="E564" s="13">
        <v>4</v>
      </c>
      <c r="I564" s="13">
        <v>1</v>
      </c>
      <c r="K564" s="10">
        <f t="shared" si="17"/>
        <v>6</v>
      </c>
    </row>
    <row r="565" spans="1:11" x14ac:dyDescent="0.25">
      <c r="A565" s="4">
        <v>2000</v>
      </c>
      <c r="B565" s="4" t="s">
        <v>70</v>
      </c>
      <c r="C565" s="13">
        <v>6</v>
      </c>
      <c r="D565" s="13">
        <v>146</v>
      </c>
      <c r="E565" s="13">
        <v>13</v>
      </c>
      <c r="F565" s="13">
        <v>82</v>
      </c>
      <c r="G565" s="13">
        <v>37</v>
      </c>
      <c r="H565" s="13">
        <v>11</v>
      </c>
      <c r="I565" s="13">
        <v>93</v>
      </c>
      <c r="J565" s="13">
        <v>62</v>
      </c>
      <c r="K565" s="10">
        <f t="shared" si="17"/>
        <v>450</v>
      </c>
    </row>
    <row r="566" spans="1:11" x14ac:dyDescent="0.25">
      <c r="A566" s="4">
        <v>2000</v>
      </c>
      <c r="B566" s="4" t="s">
        <v>71</v>
      </c>
      <c r="C566" s="13">
        <v>4</v>
      </c>
      <c r="D566" s="13">
        <v>110</v>
      </c>
      <c r="E566" s="13">
        <v>11</v>
      </c>
      <c r="F566" s="13">
        <v>39</v>
      </c>
      <c r="G566" s="13">
        <v>20</v>
      </c>
      <c r="H566" s="13">
        <v>9</v>
      </c>
      <c r="I566" s="13">
        <v>59</v>
      </c>
      <c r="J566" s="13">
        <v>35</v>
      </c>
      <c r="K566" s="10">
        <f t="shared" si="17"/>
        <v>287</v>
      </c>
    </row>
    <row r="567" spans="1:11" x14ac:dyDescent="0.25">
      <c r="A567" s="4">
        <v>2001</v>
      </c>
      <c r="B567" s="4" t="s">
        <v>95</v>
      </c>
      <c r="D567" s="13">
        <v>13</v>
      </c>
      <c r="F567" s="13">
        <v>15</v>
      </c>
      <c r="G567" s="13">
        <v>6</v>
      </c>
      <c r="H567" s="13">
        <v>1</v>
      </c>
      <c r="I567" s="13">
        <v>6</v>
      </c>
      <c r="J567" s="13">
        <v>5</v>
      </c>
      <c r="K567" s="10">
        <f t="shared" si="17"/>
        <v>46</v>
      </c>
    </row>
    <row r="568" spans="1:11" x14ac:dyDescent="0.25">
      <c r="A568" s="4">
        <v>2001</v>
      </c>
      <c r="B568" s="4" t="s">
        <v>69</v>
      </c>
      <c r="C568" s="13">
        <v>9</v>
      </c>
      <c r="D568" s="13">
        <v>219</v>
      </c>
      <c r="E568" s="13">
        <v>14</v>
      </c>
      <c r="F568" s="13">
        <v>151</v>
      </c>
      <c r="G568" s="13">
        <v>77</v>
      </c>
      <c r="H568" s="13">
        <v>27</v>
      </c>
      <c r="I568" s="13">
        <v>207</v>
      </c>
      <c r="J568" s="13">
        <v>72</v>
      </c>
      <c r="K568" s="10">
        <f t="shared" si="17"/>
        <v>776</v>
      </c>
    </row>
    <row r="569" spans="1:11" x14ac:dyDescent="0.25">
      <c r="A569" s="4">
        <v>2001</v>
      </c>
      <c r="B569" s="4" t="s">
        <v>96</v>
      </c>
      <c r="C569" s="13">
        <v>1</v>
      </c>
      <c r="D569" s="13">
        <v>70</v>
      </c>
      <c r="E569" s="13">
        <v>3</v>
      </c>
      <c r="F569" s="13">
        <v>29</v>
      </c>
      <c r="G569" s="13">
        <v>14</v>
      </c>
      <c r="H569" s="13">
        <v>7</v>
      </c>
      <c r="I569" s="13">
        <v>64</v>
      </c>
      <c r="J569" s="13">
        <v>28</v>
      </c>
      <c r="K569" s="10">
        <f t="shared" si="17"/>
        <v>216</v>
      </c>
    </row>
    <row r="570" spans="1:11" x14ac:dyDescent="0.25">
      <c r="A570" s="4">
        <v>2001</v>
      </c>
      <c r="B570" s="4" t="s">
        <v>45</v>
      </c>
      <c r="D570" s="13">
        <v>1</v>
      </c>
      <c r="F570" s="13">
        <v>1</v>
      </c>
      <c r="K570" s="10">
        <f t="shared" si="17"/>
        <v>2</v>
      </c>
    </row>
    <row r="571" spans="1:11" x14ac:dyDescent="0.25">
      <c r="A571" s="4">
        <v>2001</v>
      </c>
      <c r="B571" s="4" t="s">
        <v>70</v>
      </c>
      <c r="C571" s="13">
        <v>3</v>
      </c>
      <c r="D571" s="13">
        <v>133</v>
      </c>
      <c r="E571" s="13">
        <v>22</v>
      </c>
      <c r="F571" s="13">
        <v>77</v>
      </c>
      <c r="G571" s="13">
        <v>30</v>
      </c>
      <c r="H571" s="13">
        <v>16</v>
      </c>
      <c r="I571" s="13">
        <v>86</v>
      </c>
      <c r="J571" s="13">
        <v>40</v>
      </c>
      <c r="K571" s="10">
        <f t="shared" si="17"/>
        <v>407</v>
      </c>
    </row>
    <row r="572" spans="1:11" x14ac:dyDescent="0.25">
      <c r="A572" s="4">
        <v>2001</v>
      </c>
      <c r="B572" s="4" t="s">
        <v>71</v>
      </c>
      <c r="C572" s="13">
        <v>3</v>
      </c>
      <c r="D572" s="13">
        <v>88</v>
      </c>
      <c r="E572" s="13">
        <v>11</v>
      </c>
      <c r="F572" s="13">
        <v>51</v>
      </c>
      <c r="G572" s="13">
        <v>26</v>
      </c>
      <c r="H572" s="13">
        <v>10</v>
      </c>
      <c r="I572" s="13">
        <v>81</v>
      </c>
      <c r="J572" s="13">
        <v>20</v>
      </c>
      <c r="K572" s="10">
        <f t="shared" si="17"/>
        <v>290</v>
      </c>
    </row>
    <row r="573" spans="1:11" x14ac:dyDescent="0.25">
      <c r="A573" s="4">
        <v>2002</v>
      </c>
      <c r="B573" s="4" t="s">
        <v>95</v>
      </c>
      <c r="D573" s="13">
        <v>13</v>
      </c>
      <c r="F573" s="13">
        <v>5</v>
      </c>
      <c r="G573" s="13">
        <v>3</v>
      </c>
      <c r="I573" s="13">
        <v>7</v>
      </c>
      <c r="J573" s="13">
        <v>6</v>
      </c>
      <c r="K573" s="10">
        <f t="shared" si="17"/>
        <v>34</v>
      </c>
    </row>
    <row r="574" spans="1:11" x14ac:dyDescent="0.25">
      <c r="A574" s="4">
        <v>2002</v>
      </c>
      <c r="B574" s="4" t="s">
        <v>69</v>
      </c>
      <c r="C574" s="13">
        <v>5</v>
      </c>
      <c r="D574" s="13">
        <v>276</v>
      </c>
      <c r="E574" s="13">
        <v>15</v>
      </c>
      <c r="F574" s="13">
        <v>137</v>
      </c>
      <c r="G574" s="13">
        <v>71</v>
      </c>
      <c r="H574" s="13">
        <v>17</v>
      </c>
      <c r="I574" s="13">
        <v>186</v>
      </c>
      <c r="J574" s="13">
        <v>78</v>
      </c>
      <c r="K574" s="10">
        <f t="shared" si="17"/>
        <v>785</v>
      </c>
    </row>
    <row r="575" spans="1:11" x14ac:dyDescent="0.25">
      <c r="A575" s="4">
        <v>2002</v>
      </c>
      <c r="B575" s="4" t="s">
        <v>96</v>
      </c>
      <c r="C575" s="13">
        <v>1</v>
      </c>
      <c r="D575" s="13">
        <v>55</v>
      </c>
      <c r="E575" s="13">
        <v>4</v>
      </c>
      <c r="F575" s="13">
        <v>53</v>
      </c>
      <c r="G575" s="13">
        <v>22</v>
      </c>
      <c r="H575" s="13">
        <v>10</v>
      </c>
      <c r="I575" s="13">
        <v>56</v>
      </c>
      <c r="J575" s="13">
        <v>23</v>
      </c>
      <c r="K575" s="10">
        <f t="shared" si="17"/>
        <v>224</v>
      </c>
    </row>
    <row r="576" spans="1:11" x14ac:dyDescent="0.25">
      <c r="A576" s="4">
        <v>2002</v>
      </c>
      <c r="B576" s="4" t="s">
        <v>45</v>
      </c>
      <c r="J576" s="13">
        <v>1</v>
      </c>
      <c r="K576" s="10">
        <f t="shared" si="17"/>
        <v>1</v>
      </c>
    </row>
    <row r="577" spans="1:11" x14ac:dyDescent="0.25">
      <c r="A577" s="4">
        <v>2002</v>
      </c>
      <c r="B577" s="4" t="s">
        <v>70</v>
      </c>
      <c r="C577" s="13">
        <v>3</v>
      </c>
      <c r="D577" s="13">
        <v>123</v>
      </c>
      <c r="E577" s="13">
        <v>25</v>
      </c>
      <c r="F577" s="13">
        <v>90</v>
      </c>
      <c r="G577" s="13">
        <v>40</v>
      </c>
      <c r="H577" s="13">
        <v>4</v>
      </c>
      <c r="I577" s="13">
        <v>90</v>
      </c>
      <c r="J577" s="13">
        <v>47</v>
      </c>
      <c r="K577" s="10">
        <f t="shared" si="17"/>
        <v>422</v>
      </c>
    </row>
    <row r="578" spans="1:11" x14ac:dyDescent="0.25">
      <c r="A578" s="4">
        <v>2002</v>
      </c>
      <c r="B578" s="4" t="s">
        <v>71</v>
      </c>
      <c r="C578" s="13">
        <v>1</v>
      </c>
      <c r="D578" s="13">
        <v>94</v>
      </c>
      <c r="E578" s="13">
        <v>11</v>
      </c>
      <c r="F578" s="13">
        <v>37</v>
      </c>
      <c r="G578" s="13">
        <v>18</v>
      </c>
      <c r="H578" s="13">
        <v>6</v>
      </c>
      <c r="I578" s="13">
        <v>58</v>
      </c>
      <c r="J578" s="13">
        <v>24</v>
      </c>
      <c r="K578" s="10">
        <f t="shared" si="17"/>
        <v>249</v>
      </c>
    </row>
    <row r="579" spans="1:11" x14ac:dyDescent="0.25">
      <c r="A579" s="4">
        <v>2003</v>
      </c>
      <c r="B579" s="4" t="s">
        <v>95</v>
      </c>
      <c r="D579" s="13">
        <v>9</v>
      </c>
      <c r="F579" s="13">
        <v>7</v>
      </c>
      <c r="G579" s="13">
        <v>5</v>
      </c>
      <c r="I579" s="13">
        <v>4</v>
      </c>
      <c r="J579" s="13">
        <v>1</v>
      </c>
      <c r="K579" s="10">
        <f t="shared" si="17"/>
        <v>26</v>
      </c>
    </row>
    <row r="580" spans="1:11" x14ac:dyDescent="0.25">
      <c r="A580" s="4">
        <v>2003</v>
      </c>
      <c r="B580" s="4" t="s">
        <v>69</v>
      </c>
      <c r="C580" s="13">
        <v>4</v>
      </c>
      <c r="D580" s="13">
        <v>239</v>
      </c>
      <c r="E580" s="13">
        <v>18</v>
      </c>
      <c r="F580" s="13">
        <v>141</v>
      </c>
      <c r="G580" s="13">
        <v>77</v>
      </c>
      <c r="H580" s="13">
        <v>20</v>
      </c>
      <c r="I580" s="13">
        <v>163</v>
      </c>
      <c r="J580" s="13">
        <v>85</v>
      </c>
      <c r="K580" s="10">
        <f t="shared" si="17"/>
        <v>747</v>
      </c>
    </row>
    <row r="581" spans="1:11" x14ac:dyDescent="0.25">
      <c r="A581" s="4">
        <v>2003</v>
      </c>
      <c r="B581" s="4" t="s">
        <v>96</v>
      </c>
      <c r="C581" s="13">
        <v>1</v>
      </c>
      <c r="D581" s="13">
        <v>59</v>
      </c>
      <c r="F581" s="13">
        <v>42</v>
      </c>
      <c r="G581" s="13">
        <v>13</v>
      </c>
      <c r="H581" s="13">
        <v>11</v>
      </c>
      <c r="I581" s="13">
        <v>39</v>
      </c>
      <c r="J581" s="13">
        <v>23</v>
      </c>
      <c r="K581" s="10">
        <f t="shared" si="17"/>
        <v>188</v>
      </c>
    </row>
    <row r="582" spans="1:11" x14ac:dyDescent="0.25">
      <c r="A582" s="4">
        <v>2003</v>
      </c>
      <c r="B582" s="4" t="s">
        <v>45</v>
      </c>
      <c r="D582" s="13">
        <v>1</v>
      </c>
      <c r="E582" s="13">
        <v>6</v>
      </c>
      <c r="I582" s="13">
        <v>1</v>
      </c>
      <c r="K582" s="10">
        <f t="shared" si="17"/>
        <v>8</v>
      </c>
    </row>
    <row r="583" spans="1:11" x14ac:dyDescent="0.25">
      <c r="A583" s="4">
        <v>2003</v>
      </c>
      <c r="B583" s="4" t="s">
        <v>70</v>
      </c>
      <c r="C583" s="13">
        <v>4</v>
      </c>
      <c r="D583" s="13">
        <v>137</v>
      </c>
      <c r="E583" s="13">
        <v>21</v>
      </c>
      <c r="F583" s="13">
        <v>70</v>
      </c>
      <c r="G583" s="13">
        <v>46</v>
      </c>
      <c r="H583" s="13">
        <v>7</v>
      </c>
      <c r="I583" s="13">
        <v>82</v>
      </c>
      <c r="J583" s="13">
        <v>53</v>
      </c>
      <c r="K583" s="10">
        <f t="shared" si="17"/>
        <v>420</v>
      </c>
    </row>
    <row r="584" spans="1:11" x14ac:dyDescent="0.25">
      <c r="A584" s="4">
        <v>2003</v>
      </c>
      <c r="B584" s="4" t="s">
        <v>71</v>
      </c>
      <c r="C584" s="13">
        <v>2</v>
      </c>
      <c r="D584" s="13">
        <v>94</v>
      </c>
      <c r="E584" s="13">
        <v>8</v>
      </c>
      <c r="F584" s="13">
        <v>50</v>
      </c>
      <c r="G584" s="13">
        <v>16</v>
      </c>
      <c r="H584" s="13">
        <v>3</v>
      </c>
      <c r="I584" s="13">
        <v>41</v>
      </c>
      <c r="J584" s="13">
        <v>18</v>
      </c>
      <c r="K584" s="10">
        <f t="shared" si="17"/>
        <v>232</v>
      </c>
    </row>
    <row r="585" spans="1:11" x14ac:dyDescent="0.25">
      <c r="A585" s="4">
        <v>2004</v>
      </c>
      <c r="B585" s="4" t="s">
        <v>95</v>
      </c>
      <c r="D585" s="13">
        <v>16</v>
      </c>
      <c r="E585" s="13">
        <v>1</v>
      </c>
      <c r="F585" s="13">
        <v>9</v>
      </c>
      <c r="G585" s="13">
        <v>3</v>
      </c>
      <c r="H585" s="13">
        <v>2</v>
      </c>
      <c r="I585" s="13">
        <v>9</v>
      </c>
      <c r="J585" s="13">
        <v>3</v>
      </c>
      <c r="K585" s="10">
        <f t="shared" si="17"/>
        <v>43</v>
      </c>
    </row>
    <row r="586" spans="1:11" x14ac:dyDescent="0.25">
      <c r="A586" s="4">
        <v>2004</v>
      </c>
      <c r="B586" s="4" t="s">
        <v>69</v>
      </c>
      <c r="C586" s="13">
        <v>5</v>
      </c>
      <c r="D586" s="13">
        <v>229</v>
      </c>
      <c r="E586" s="13">
        <v>17</v>
      </c>
      <c r="F586" s="13">
        <v>146</v>
      </c>
      <c r="G586" s="13">
        <v>80</v>
      </c>
      <c r="H586" s="13">
        <v>27</v>
      </c>
      <c r="I586" s="13">
        <v>171</v>
      </c>
      <c r="J586" s="13">
        <v>85</v>
      </c>
      <c r="K586" s="10">
        <f t="shared" si="17"/>
        <v>760</v>
      </c>
    </row>
    <row r="587" spans="1:11" x14ac:dyDescent="0.25">
      <c r="A587" s="4">
        <v>2004</v>
      </c>
      <c r="B587" s="4" t="s">
        <v>96</v>
      </c>
      <c r="C587" s="13">
        <v>2</v>
      </c>
      <c r="D587" s="13">
        <v>58</v>
      </c>
      <c r="F587" s="13">
        <v>48</v>
      </c>
      <c r="G587" s="13">
        <v>21</v>
      </c>
      <c r="H587" s="13">
        <v>7</v>
      </c>
      <c r="I587" s="13">
        <v>37</v>
      </c>
      <c r="J587" s="13">
        <v>22</v>
      </c>
      <c r="K587" s="10">
        <f t="shared" si="17"/>
        <v>195</v>
      </c>
    </row>
    <row r="588" spans="1:11" x14ac:dyDescent="0.25">
      <c r="A588" s="4">
        <v>2004</v>
      </c>
      <c r="B588" s="4" t="s">
        <v>45</v>
      </c>
      <c r="F588" s="13">
        <v>1</v>
      </c>
      <c r="G588" s="13">
        <v>2</v>
      </c>
      <c r="K588" s="10">
        <f t="shared" si="17"/>
        <v>3</v>
      </c>
    </row>
    <row r="589" spans="1:11" x14ac:dyDescent="0.25">
      <c r="A589" s="4">
        <v>2004</v>
      </c>
      <c r="B589" s="4" t="s">
        <v>70</v>
      </c>
      <c r="D589" s="13">
        <v>122</v>
      </c>
      <c r="E589" s="13">
        <v>8</v>
      </c>
      <c r="F589" s="13">
        <v>73</v>
      </c>
      <c r="G589" s="13">
        <v>22</v>
      </c>
      <c r="H589" s="13">
        <v>18</v>
      </c>
      <c r="I589" s="13">
        <v>77</v>
      </c>
      <c r="J589" s="13">
        <v>42</v>
      </c>
      <c r="K589" s="10">
        <f t="shared" si="17"/>
        <v>362</v>
      </c>
    </row>
    <row r="590" spans="1:11" x14ac:dyDescent="0.25">
      <c r="A590" s="4">
        <v>2004</v>
      </c>
      <c r="B590" s="4" t="s">
        <v>71</v>
      </c>
      <c r="C590" s="13">
        <v>2</v>
      </c>
      <c r="D590" s="13">
        <v>85</v>
      </c>
      <c r="E590" s="13">
        <v>9</v>
      </c>
      <c r="F590" s="13">
        <v>34</v>
      </c>
      <c r="G590" s="13">
        <v>11</v>
      </c>
      <c r="H590" s="13">
        <v>4</v>
      </c>
      <c r="I590" s="13">
        <v>49</v>
      </c>
      <c r="J590" s="13">
        <v>26</v>
      </c>
      <c r="K590" s="10">
        <f t="shared" si="17"/>
        <v>220</v>
      </c>
    </row>
    <row r="591" spans="1:11" x14ac:dyDescent="0.25">
      <c r="A591" s="4">
        <v>2005</v>
      </c>
      <c r="B591" s="4" t="s">
        <v>95</v>
      </c>
      <c r="C591" s="13">
        <v>1</v>
      </c>
      <c r="D591" s="13">
        <v>13</v>
      </c>
      <c r="E591" s="13">
        <v>3</v>
      </c>
      <c r="F591" s="13">
        <v>5</v>
      </c>
      <c r="G591" s="13">
        <v>3</v>
      </c>
      <c r="H591" s="13">
        <v>4</v>
      </c>
      <c r="I591" s="13">
        <v>7</v>
      </c>
      <c r="J591" s="13">
        <v>5</v>
      </c>
      <c r="K591" s="10">
        <f t="shared" si="17"/>
        <v>41</v>
      </c>
    </row>
    <row r="592" spans="1:11" x14ac:dyDescent="0.25">
      <c r="A592" s="4">
        <v>2005</v>
      </c>
      <c r="B592" s="4" t="s">
        <v>69</v>
      </c>
      <c r="C592" s="13">
        <v>8</v>
      </c>
      <c r="D592" s="13">
        <v>235</v>
      </c>
      <c r="E592" s="13">
        <v>24</v>
      </c>
      <c r="F592" s="13">
        <v>157</v>
      </c>
      <c r="G592" s="13">
        <v>73</v>
      </c>
      <c r="H592" s="13">
        <v>28</v>
      </c>
      <c r="I592" s="13">
        <v>164</v>
      </c>
      <c r="J592" s="13">
        <v>86</v>
      </c>
      <c r="K592" s="10">
        <f t="shared" si="17"/>
        <v>775</v>
      </c>
    </row>
    <row r="593" spans="1:11" x14ac:dyDescent="0.25">
      <c r="A593" s="4">
        <v>2005</v>
      </c>
      <c r="B593" s="4" t="s">
        <v>96</v>
      </c>
      <c r="C593" s="13">
        <v>8</v>
      </c>
      <c r="D593" s="13">
        <v>64</v>
      </c>
      <c r="E593" s="13">
        <v>2</v>
      </c>
      <c r="F593" s="13">
        <v>64</v>
      </c>
      <c r="G593" s="13">
        <v>19</v>
      </c>
      <c r="H593" s="13">
        <v>7</v>
      </c>
      <c r="I593" s="13">
        <v>48</v>
      </c>
      <c r="J593" s="13">
        <v>21</v>
      </c>
      <c r="K593" s="10">
        <f t="shared" si="17"/>
        <v>233</v>
      </c>
    </row>
    <row r="594" spans="1:11" x14ac:dyDescent="0.25">
      <c r="A594" s="4">
        <v>2005</v>
      </c>
      <c r="B594" s="4" t="s">
        <v>45</v>
      </c>
      <c r="E594" s="13">
        <v>2</v>
      </c>
      <c r="F594" s="13">
        <v>1</v>
      </c>
      <c r="G594" s="13">
        <v>2</v>
      </c>
      <c r="K594" s="10">
        <f t="shared" si="17"/>
        <v>5</v>
      </c>
    </row>
    <row r="595" spans="1:11" x14ac:dyDescent="0.25">
      <c r="A595" s="4">
        <v>2005</v>
      </c>
      <c r="B595" s="4" t="s">
        <v>70</v>
      </c>
      <c r="C595" s="13">
        <v>4</v>
      </c>
      <c r="D595" s="13">
        <v>100</v>
      </c>
      <c r="E595" s="13">
        <v>16</v>
      </c>
      <c r="F595" s="13">
        <v>65</v>
      </c>
      <c r="G595" s="13">
        <v>39</v>
      </c>
      <c r="H595" s="13">
        <v>10</v>
      </c>
      <c r="I595" s="13">
        <v>78</v>
      </c>
      <c r="J595" s="13">
        <v>35</v>
      </c>
      <c r="K595" s="10">
        <f t="shared" si="17"/>
        <v>347</v>
      </c>
    </row>
    <row r="596" spans="1:11" x14ac:dyDescent="0.25">
      <c r="A596" s="4">
        <v>2005</v>
      </c>
      <c r="B596" s="4" t="s">
        <v>71</v>
      </c>
      <c r="C596" s="13">
        <v>5</v>
      </c>
      <c r="D596" s="13">
        <v>96</v>
      </c>
      <c r="E596" s="13">
        <v>8</v>
      </c>
      <c r="F596" s="13">
        <v>38</v>
      </c>
      <c r="G596" s="13">
        <v>12</v>
      </c>
      <c r="H596" s="13">
        <v>2</v>
      </c>
      <c r="I596" s="13">
        <v>49</v>
      </c>
      <c r="J596" s="13">
        <v>16</v>
      </c>
      <c r="K596" s="10">
        <f t="shared" si="17"/>
        <v>226</v>
      </c>
    </row>
    <row r="597" spans="1:11" x14ac:dyDescent="0.25">
      <c r="A597" s="4">
        <v>2006</v>
      </c>
      <c r="B597" s="4" t="s">
        <v>95</v>
      </c>
      <c r="C597" s="13">
        <v>1</v>
      </c>
      <c r="D597" s="13">
        <v>7</v>
      </c>
      <c r="F597" s="13">
        <v>9</v>
      </c>
      <c r="G597" s="13">
        <v>4</v>
      </c>
      <c r="H597" s="13">
        <v>1</v>
      </c>
      <c r="I597" s="13">
        <v>14</v>
      </c>
      <c r="J597" s="13">
        <v>3</v>
      </c>
      <c r="K597" s="10">
        <f t="shared" si="17"/>
        <v>39</v>
      </c>
    </row>
    <row r="598" spans="1:11" x14ac:dyDescent="0.25">
      <c r="A598" s="4">
        <v>2006</v>
      </c>
      <c r="B598" s="4" t="s">
        <v>69</v>
      </c>
      <c r="C598" s="13">
        <v>6</v>
      </c>
      <c r="D598" s="13">
        <v>249</v>
      </c>
      <c r="E598" s="13">
        <v>15</v>
      </c>
      <c r="F598" s="13">
        <v>156</v>
      </c>
      <c r="G598" s="13">
        <v>58</v>
      </c>
      <c r="H598" s="13">
        <v>26</v>
      </c>
      <c r="I598" s="13">
        <v>155</v>
      </c>
      <c r="J598" s="13">
        <v>92</v>
      </c>
      <c r="K598" s="10">
        <f t="shared" si="17"/>
        <v>757</v>
      </c>
    </row>
    <row r="599" spans="1:11" x14ac:dyDescent="0.25">
      <c r="A599" s="4">
        <v>2006</v>
      </c>
      <c r="B599" s="4" t="s">
        <v>96</v>
      </c>
      <c r="C599" s="13">
        <v>3</v>
      </c>
      <c r="D599" s="13">
        <v>66</v>
      </c>
      <c r="E599" s="13">
        <v>6</v>
      </c>
      <c r="F599" s="13">
        <v>58</v>
      </c>
      <c r="G599" s="13">
        <v>22</v>
      </c>
      <c r="H599" s="13">
        <v>5</v>
      </c>
      <c r="I599" s="13">
        <v>47</v>
      </c>
      <c r="J599" s="13">
        <v>31</v>
      </c>
      <c r="K599" s="10">
        <f t="shared" si="17"/>
        <v>238</v>
      </c>
    </row>
    <row r="600" spans="1:11" x14ac:dyDescent="0.25">
      <c r="A600" s="4">
        <v>2006</v>
      </c>
      <c r="B600" s="4" t="s">
        <v>70</v>
      </c>
      <c r="C600" s="13">
        <v>1</v>
      </c>
      <c r="D600" s="13">
        <v>102</v>
      </c>
      <c r="E600" s="13">
        <v>11</v>
      </c>
      <c r="F600" s="13">
        <v>66</v>
      </c>
      <c r="G600" s="13">
        <v>21</v>
      </c>
      <c r="H600" s="13">
        <v>20</v>
      </c>
      <c r="I600" s="13">
        <v>63</v>
      </c>
      <c r="J600" s="13">
        <v>52</v>
      </c>
      <c r="K600" s="10">
        <f t="shared" si="17"/>
        <v>336</v>
      </c>
    </row>
    <row r="601" spans="1:11" x14ac:dyDescent="0.25">
      <c r="A601" s="4">
        <v>2006</v>
      </c>
      <c r="B601" s="4" t="s">
        <v>71</v>
      </c>
      <c r="C601" s="13">
        <v>2</v>
      </c>
      <c r="D601" s="13">
        <v>72</v>
      </c>
      <c r="E601" s="13">
        <v>13</v>
      </c>
      <c r="F601" s="13">
        <v>46</v>
      </c>
      <c r="G601" s="13">
        <v>12</v>
      </c>
      <c r="H601" s="13">
        <v>3</v>
      </c>
      <c r="I601" s="13">
        <v>58</v>
      </c>
      <c r="J601" s="13">
        <v>22</v>
      </c>
      <c r="K601" s="10">
        <f t="shared" si="17"/>
        <v>228</v>
      </c>
    </row>
    <row r="602" spans="1:11" x14ac:dyDescent="0.25">
      <c r="A602" s="4">
        <v>2007</v>
      </c>
      <c r="B602" s="4" t="s">
        <v>95</v>
      </c>
      <c r="D602" s="13">
        <v>14</v>
      </c>
      <c r="F602" s="13">
        <v>10</v>
      </c>
      <c r="G602" s="13">
        <v>5</v>
      </c>
      <c r="H602" s="13">
        <v>2</v>
      </c>
      <c r="I602" s="13">
        <v>6</v>
      </c>
      <c r="J602" s="13">
        <v>4</v>
      </c>
      <c r="K602" s="10">
        <f t="shared" si="17"/>
        <v>41</v>
      </c>
    </row>
    <row r="603" spans="1:11" x14ac:dyDescent="0.25">
      <c r="A603" s="4">
        <v>2007</v>
      </c>
      <c r="B603" s="4" t="s">
        <v>69</v>
      </c>
      <c r="C603" s="13">
        <v>8</v>
      </c>
      <c r="D603" s="13">
        <v>215</v>
      </c>
      <c r="E603" s="13">
        <v>24</v>
      </c>
      <c r="F603" s="13">
        <v>171</v>
      </c>
      <c r="G603" s="13">
        <v>60</v>
      </c>
      <c r="H603" s="13">
        <v>21</v>
      </c>
      <c r="I603" s="13">
        <v>173</v>
      </c>
      <c r="J603" s="13">
        <v>113</v>
      </c>
      <c r="K603" s="10">
        <f t="shared" si="17"/>
        <v>785</v>
      </c>
    </row>
    <row r="604" spans="1:11" x14ac:dyDescent="0.25">
      <c r="A604" s="4">
        <v>2007</v>
      </c>
      <c r="B604" s="4" t="s">
        <v>96</v>
      </c>
      <c r="C604" s="13">
        <v>3</v>
      </c>
      <c r="D604" s="13">
        <v>61</v>
      </c>
      <c r="E604" s="13">
        <v>3</v>
      </c>
      <c r="F604" s="13">
        <v>73</v>
      </c>
      <c r="G604" s="13">
        <v>8</v>
      </c>
      <c r="H604" s="13">
        <v>7</v>
      </c>
      <c r="I604" s="13">
        <v>45</v>
      </c>
      <c r="J604" s="13">
        <v>37</v>
      </c>
      <c r="K604" s="10">
        <f t="shared" si="17"/>
        <v>237</v>
      </c>
    </row>
    <row r="605" spans="1:11" x14ac:dyDescent="0.25">
      <c r="A605" s="4">
        <v>2007</v>
      </c>
      <c r="B605" s="4" t="s">
        <v>70</v>
      </c>
      <c r="C605" s="13">
        <v>2</v>
      </c>
      <c r="D605" s="13">
        <v>77</v>
      </c>
      <c r="E605" s="13">
        <v>18</v>
      </c>
      <c r="F605" s="13">
        <v>64</v>
      </c>
      <c r="G605" s="13">
        <v>36</v>
      </c>
      <c r="H605" s="13">
        <v>11</v>
      </c>
      <c r="I605" s="13">
        <v>67</v>
      </c>
      <c r="J605" s="13">
        <v>61</v>
      </c>
      <c r="K605" s="10">
        <f t="shared" si="17"/>
        <v>336</v>
      </c>
    </row>
    <row r="606" spans="1:11" x14ac:dyDescent="0.25">
      <c r="A606" s="4">
        <v>2007</v>
      </c>
      <c r="B606" s="4" t="s">
        <v>71</v>
      </c>
      <c r="C606" s="13">
        <v>1</v>
      </c>
      <c r="D606" s="13">
        <v>68</v>
      </c>
      <c r="E606" s="13">
        <v>13</v>
      </c>
      <c r="F606" s="13">
        <v>42</v>
      </c>
      <c r="G606" s="13">
        <v>15</v>
      </c>
      <c r="H606" s="13">
        <v>4</v>
      </c>
      <c r="I606" s="13">
        <v>41</v>
      </c>
      <c r="J606" s="13">
        <v>20</v>
      </c>
      <c r="K606" s="10">
        <f t="shared" si="17"/>
        <v>204</v>
      </c>
    </row>
    <row r="607" spans="1:11" x14ac:dyDescent="0.25">
      <c r="A607" s="4">
        <v>2008</v>
      </c>
      <c r="B607" s="4" t="s">
        <v>95</v>
      </c>
      <c r="D607" s="13">
        <v>8</v>
      </c>
      <c r="F607" s="13">
        <v>7</v>
      </c>
      <c r="G607" s="13">
        <v>1</v>
      </c>
      <c r="I607" s="13">
        <v>9</v>
      </c>
      <c r="J607" s="13">
        <v>3</v>
      </c>
      <c r="K607" s="10">
        <f t="shared" si="17"/>
        <v>28</v>
      </c>
    </row>
    <row r="608" spans="1:11" x14ac:dyDescent="0.25">
      <c r="A608" s="4">
        <v>2008</v>
      </c>
      <c r="B608" s="4" t="s">
        <v>69</v>
      </c>
      <c r="C608" s="13">
        <v>3</v>
      </c>
      <c r="D608" s="13">
        <v>194</v>
      </c>
      <c r="E608" s="13">
        <v>24</v>
      </c>
      <c r="F608" s="13">
        <v>141</v>
      </c>
      <c r="G608" s="13">
        <v>45</v>
      </c>
      <c r="H608" s="13">
        <v>19</v>
      </c>
      <c r="I608" s="13">
        <v>140</v>
      </c>
      <c r="J608" s="13">
        <v>104</v>
      </c>
      <c r="K608" s="10">
        <f t="shared" si="17"/>
        <v>670</v>
      </c>
    </row>
    <row r="609" spans="1:11" x14ac:dyDescent="0.25">
      <c r="A609" s="4">
        <v>2008</v>
      </c>
      <c r="B609" s="4" t="s">
        <v>96</v>
      </c>
      <c r="C609" s="13">
        <v>4</v>
      </c>
      <c r="D609" s="13">
        <v>55</v>
      </c>
      <c r="E609" s="13">
        <v>10</v>
      </c>
      <c r="F609" s="13">
        <v>72</v>
      </c>
      <c r="G609" s="13">
        <v>17</v>
      </c>
      <c r="H609" s="13">
        <v>8</v>
      </c>
      <c r="I609" s="13">
        <v>43</v>
      </c>
      <c r="J609" s="13">
        <v>36</v>
      </c>
      <c r="K609" s="10">
        <f t="shared" si="17"/>
        <v>245</v>
      </c>
    </row>
    <row r="610" spans="1:11" x14ac:dyDescent="0.25">
      <c r="A610" s="4">
        <v>2008</v>
      </c>
      <c r="B610" s="4" t="s">
        <v>45</v>
      </c>
      <c r="D610" s="13">
        <v>1</v>
      </c>
      <c r="J610" s="13">
        <v>1</v>
      </c>
      <c r="K610" s="10">
        <f t="shared" si="17"/>
        <v>2</v>
      </c>
    </row>
    <row r="611" spans="1:11" x14ac:dyDescent="0.25">
      <c r="A611" s="4">
        <v>2008</v>
      </c>
      <c r="B611" s="4" t="s">
        <v>70</v>
      </c>
      <c r="C611" s="13">
        <v>4</v>
      </c>
      <c r="D611" s="13">
        <v>67</v>
      </c>
      <c r="E611" s="13">
        <v>24</v>
      </c>
      <c r="F611" s="13">
        <v>78</v>
      </c>
      <c r="G611" s="13">
        <v>24</v>
      </c>
      <c r="H611" s="13">
        <v>11</v>
      </c>
      <c r="I611" s="13">
        <v>52</v>
      </c>
      <c r="J611" s="13">
        <v>43</v>
      </c>
      <c r="K611" s="10">
        <f t="shared" si="17"/>
        <v>303</v>
      </c>
    </row>
    <row r="612" spans="1:11" x14ac:dyDescent="0.25">
      <c r="A612" s="4">
        <v>2008</v>
      </c>
      <c r="B612" s="4" t="s">
        <v>71</v>
      </c>
      <c r="C612" s="13">
        <v>3</v>
      </c>
      <c r="D612" s="13">
        <v>49</v>
      </c>
      <c r="E612" s="13">
        <v>17</v>
      </c>
      <c r="F612" s="13">
        <v>30</v>
      </c>
      <c r="G612" s="13">
        <v>12</v>
      </c>
      <c r="H612" s="13">
        <v>1</v>
      </c>
      <c r="I612" s="13">
        <v>59</v>
      </c>
      <c r="J612" s="13">
        <v>18</v>
      </c>
      <c r="K612" s="10">
        <f t="shared" si="17"/>
        <v>189</v>
      </c>
    </row>
    <row r="613" spans="1:11" x14ac:dyDescent="0.25">
      <c r="A613" s="4">
        <v>2009</v>
      </c>
      <c r="B613" s="4" t="s">
        <v>95</v>
      </c>
      <c r="D613" s="13">
        <v>13</v>
      </c>
      <c r="F613" s="13">
        <v>8</v>
      </c>
      <c r="G613" s="13">
        <v>2</v>
      </c>
      <c r="H613" s="13">
        <v>2</v>
      </c>
      <c r="I613" s="13">
        <v>6</v>
      </c>
      <c r="K613" s="10">
        <f t="shared" si="17"/>
        <v>31</v>
      </c>
    </row>
    <row r="614" spans="1:11" x14ac:dyDescent="0.25">
      <c r="A614" s="4">
        <v>2009</v>
      </c>
      <c r="B614" s="4" t="s">
        <v>69</v>
      </c>
      <c r="C614" s="13">
        <v>4</v>
      </c>
      <c r="D614" s="13">
        <v>210</v>
      </c>
      <c r="E614" s="13">
        <v>16</v>
      </c>
      <c r="F614" s="13">
        <v>155</v>
      </c>
      <c r="G614" s="13">
        <v>60</v>
      </c>
      <c r="H614" s="13">
        <v>29</v>
      </c>
      <c r="I614" s="13">
        <v>142</v>
      </c>
      <c r="J614" s="13">
        <v>91</v>
      </c>
      <c r="K614" s="10">
        <f t="shared" si="17"/>
        <v>707</v>
      </c>
    </row>
    <row r="615" spans="1:11" x14ac:dyDescent="0.25">
      <c r="A615" s="4">
        <v>2009</v>
      </c>
      <c r="B615" s="4" t="s">
        <v>96</v>
      </c>
      <c r="C615" s="13">
        <v>2</v>
      </c>
      <c r="D615" s="13">
        <v>69</v>
      </c>
      <c r="E615" s="13">
        <v>1</v>
      </c>
      <c r="F615" s="13">
        <v>60</v>
      </c>
      <c r="G615" s="13">
        <v>15</v>
      </c>
      <c r="H615" s="13">
        <v>8</v>
      </c>
      <c r="I615" s="13">
        <v>38</v>
      </c>
      <c r="J615" s="13">
        <v>31</v>
      </c>
      <c r="K615" s="10">
        <f t="shared" si="17"/>
        <v>224</v>
      </c>
    </row>
    <row r="616" spans="1:11" x14ac:dyDescent="0.25">
      <c r="A616" s="4">
        <v>2009</v>
      </c>
      <c r="B616" s="4" t="s">
        <v>70</v>
      </c>
      <c r="C616" s="13">
        <v>4</v>
      </c>
      <c r="D616" s="13">
        <v>103</v>
      </c>
      <c r="E616" s="13">
        <v>7</v>
      </c>
      <c r="F616" s="13">
        <v>68</v>
      </c>
      <c r="G616" s="13">
        <v>32</v>
      </c>
      <c r="H616" s="13">
        <v>21</v>
      </c>
      <c r="I616" s="13">
        <v>54</v>
      </c>
      <c r="J616" s="13">
        <v>44</v>
      </c>
      <c r="K616" s="10">
        <f t="shared" si="17"/>
        <v>333</v>
      </c>
    </row>
    <row r="617" spans="1:11" x14ac:dyDescent="0.25">
      <c r="A617" s="4">
        <v>2009</v>
      </c>
      <c r="B617" s="4" t="s">
        <v>71</v>
      </c>
      <c r="C617" s="13">
        <v>2</v>
      </c>
      <c r="D617" s="13">
        <v>59</v>
      </c>
      <c r="E617" s="13">
        <v>7</v>
      </c>
      <c r="F617" s="13">
        <v>40</v>
      </c>
      <c r="G617" s="13">
        <v>10</v>
      </c>
      <c r="H617" s="13">
        <v>3</v>
      </c>
      <c r="I617" s="13">
        <v>50</v>
      </c>
      <c r="J617" s="13">
        <v>25</v>
      </c>
      <c r="K617" s="10">
        <f t="shared" si="17"/>
        <v>196</v>
      </c>
    </row>
    <row r="618" spans="1:11" x14ac:dyDescent="0.25">
      <c r="A618" s="4">
        <v>2010</v>
      </c>
      <c r="B618" s="4" t="s">
        <v>95</v>
      </c>
      <c r="C618" s="13">
        <v>2</v>
      </c>
      <c r="D618" s="13">
        <v>11</v>
      </c>
      <c r="F618" s="13">
        <v>7</v>
      </c>
      <c r="G618" s="13">
        <v>5</v>
      </c>
      <c r="H618" s="13">
        <v>1</v>
      </c>
      <c r="I618" s="13">
        <v>8</v>
      </c>
      <c r="J618" s="13">
        <v>4</v>
      </c>
      <c r="K618" s="10">
        <f t="shared" si="17"/>
        <v>38</v>
      </c>
    </row>
    <row r="619" spans="1:11" x14ac:dyDescent="0.25">
      <c r="A619" s="4">
        <v>2010</v>
      </c>
      <c r="B619" s="4" t="s">
        <v>69</v>
      </c>
      <c r="C619" s="13">
        <v>10</v>
      </c>
      <c r="D619" s="13">
        <v>185</v>
      </c>
      <c r="E619" s="13">
        <v>25</v>
      </c>
      <c r="F619" s="13">
        <v>114</v>
      </c>
      <c r="G619" s="13">
        <v>57</v>
      </c>
      <c r="H619" s="13">
        <v>16</v>
      </c>
      <c r="I619" s="13">
        <v>130</v>
      </c>
      <c r="J619" s="13">
        <v>99</v>
      </c>
      <c r="K619" s="10">
        <f t="shared" si="17"/>
        <v>636</v>
      </c>
    </row>
    <row r="620" spans="1:11" x14ac:dyDescent="0.25">
      <c r="A620" s="4">
        <v>2010</v>
      </c>
      <c r="B620" s="4" t="s">
        <v>96</v>
      </c>
      <c r="C620" s="13">
        <v>5</v>
      </c>
      <c r="D620" s="13">
        <v>61</v>
      </c>
      <c r="E620" s="13">
        <v>5</v>
      </c>
      <c r="F620" s="13">
        <v>50</v>
      </c>
      <c r="G620" s="13">
        <v>16</v>
      </c>
      <c r="H620" s="13">
        <v>3</v>
      </c>
      <c r="I620" s="13">
        <v>49</v>
      </c>
      <c r="J620" s="13">
        <v>35</v>
      </c>
      <c r="K620" s="10">
        <f t="shared" si="17"/>
        <v>224</v>
      </c>
    </row>
    <row r="621" spans="1:11" x14ac:dyDescent="0.25">
      <c r="A621" s="4">
        <v>2010</v>
      </c>
      <c r="B621" s="4" t="s">
        <v>45</v>
      </c>
      <c r="J621" s="13">
        <v>1</v>
      </c>
      <c r="K621" s="10">
        <f t="shared" si="17"/>
        <v>1</v>
      </c>
    </row>
    <row r="622" spans="1:11" x14ac:dyDescent="0.25">
      <c r="A622" s="4">
        <v>2010</v>
      </c>
      <c r="B622" s="4" t="s">
        <v>70</v>
      </c>
      <c r="C622" s="13">
        <v>2</v>
      </c>
      <c r="D622" s="13">
        <v>89</v>
      </c>
      <c r="E622" s="13">
        <v>13</v>
      </c>
      <c r="F622" s="13">
        <v>50</v>
      </c>
      <c r="G622" s="13">
        <v>24</v>
      </c>
      <c r="H622" s="13">
        <v>5</v>
      </c>
      <c r="I622" s="13">
        <v>62</v>
      </c>
      <c r="J622" s="13">
        <v>39</v>
      </c>
      <c r="K622" s="10">
        <f t="shared" si="17"/>
        <v>284</v>
      </c>
    </row>
    <row r="623" spans="1:11" x14ac:dyDescent="0.25">
      <c r="A623" s="4">
        <v>2010</v>
      </c>
      <c r="B623" s="4" t="s">
        <v>71</v>
      </c>
      <c r="D623" s="13">
        <v>59</v>
      </c>
      <c r="E623" s="13">
        <v>7</v>
      </c>
      <c r="F623" s="13">
        <v>28</v>
      </c>
      <c r="G623" s="13">
        <v>16</v>
      </c>
      <c r="H623" s="13">
        <v>6</v>
      </c>
      <c r="I623" s="13">
        <v>39</v>
      </c>
      <c r="J623" s="13">
        <v>15</v>
      </c>
      <c r="K623" s="10">
        <f t="shared" si="17"/>
        <v>170</v>
      </c>
    </row>
    <row r="624" spans="1:11" x14ac:dyDescent="0.25">
      <c r="A624" s="4">
        <v>2011</v>
      </c>
      <c r="B624" s="4" t="s">
        <v>95</v>
      </c>
      <c r="D624" s="13">
        <v>10</v>
      </c>
      <c r="F624" s="13">
        <v>9</v>
      </c>
      <c r="G624" s="13">
        <v>3</v>
      </c>
      <c r="H624" s="13">
        <v>1</v>
      </c>
      <c r="I624" s="13">
        <v>8</v>
      </c>
      <c r="J624" s="13">
        <v>3</v>
      </c>
      <c r="K624" s="10">
        <f t="shared" si="17"/>
        <v>34</v>
      </c>
    </row>
    <row r="625" spans="1:11" x14ac:dyDescent="0.25">
      <c r="A625" s="4">
        <v>2011</v>
      </c>
      <c r="B625" s="4" t="s">
        <v>69</v>
      </c>
      <c r="C625" s="13">
        <v>3</v>
      </c>
      <c r="D625" s="13">
        <v>181</v>
      </c>
      <c r="E625" s="13">
        <v>17</v>
      </c>
      <c r="F625" s="13">
        <v>108</v>
      </c>
      <c r="G625" s="13">
        <v>40</v>
      </c>
      <c r="H625" s="13">
        <v>13</v>
      </c>
      <c r="I625" s="13">
        <v>121</v>
      </c>
      <c r="J625" s="13">
        <v>85</v>
      </c>
      <c r="K625" s="10">
        <f t="shared" ref="K625:K653" si="18">SUM(C625:J625)</f>
        <v>568</v>
      </c>
    </row>
    <row r="626" spans="1:11" x14ac:dyDescent="0.25">
      <c r="A626" s="4">
        <v>2011</v>
      </c>
      <c r="B626" s="4" t="s">
        <v>96</v>
      </c>
      <c r="C626" s="13">
        <v>3</v>
      </c>
      <c r="D626" s="13">
        <v>51</v>
      </c>
      <c r="E626" s="13">
        <v>2</v>
      </c>
      <c r="F626" s="13">
        <v>45</v>
      </c>
      <c r="G626" s="13">
        <v>21</v>
      </c>
      <c r="H626" s="13">
        <v>3</v>
      </c>
      <c r="I626" s="13">
        <v>49</v>
      </c>
      <c r="J626" s="13">
        <v>28</v>
      </c>
      <c r="K626" s="10">
        <f t="shared" si="18"/>
        <v>202</v>
      </c>
    </row>
    <row r="627" spans="1:11" x14ac:dyDescent="0.25">
      <c r="A627" s="4">
        <v>2011</v>
      </c>
      <c r="B627" s="4" t="s">
        <v>45</v>
      </c>
      <c r="F627" s="13">
        <v>1</v>
      </c>
      <c r="K627" s="10">
        <f t="shared" si="18"/>
        <v>1</v>
      </c>
    </row>
    <row r="628" spans="1:11" x14ac:dyDescent="0.25">
      <c r="A628" s="4">
        <v>2011</v>
      </c>
      <c r="B628" s="4" t="s">
        <v>70</v>
      </c>
      <c r="D628" s="13">
        <v>73</v>
      </c>
      <c r="E628" s="13">
        <v>18</v>
      </c>
      <c r="F628" s="13">
        <v>73</v>
      </c>
      <c r="G628" s="13">
        <v>22</v>
      </c>
      <c r="H628" s="13">
        <v>3</v>
      </c>
      <c r="I628" s="13">
        <v>60</v>
      </c>
      <c r="J628" s="13">
        <v>37</v>
      </c>
      <c r="K628" s="10">
        <f t="shared" si="18"/>
        <v>286</v>
      </c>
    </row>
    <row r="629" spans="1:11" x14ac:dyDescent="0.25">
      <c r="A629" s="4">
        <v>2011</v>
      </c>
      <c r="B629" s="4" t="s">
        <v>71</v>
      </c>
      <c r="D629" s="13">
        <v>49</v>
      </c>
      <c r="E629" s="13">
        <v>8</v>
      </c>
      <c r="F629" s="13">
        <v>33</v>
      </c>
      <c r="G629" s="13">
        <v>17</v>
      </c>
      <c r="H629" s="13">
        <v>4</v>
      </c>
      <c r="I629" s="13">
        <v>49</v>
      </c>
      <c r="J629" s="13">
        <v>26</v>
      </c>
      <c r="K629" s="10">
        <f t="shared" si="18"/>
        <v>186</v>
      </c>
    </row>
    <row r="630" spans="1:11" x14ac:dyDescent="0.25">
      <c r="A630" s="4">
        <v>2012</v>
      </c>
      <c r="B630" s="4" t="s">
        <v>95</v>
      </c>
      <c r="C630" s="13">
        <v>1</v>
      </c>
      <c r="D630" s="13">
        <v>7</v>
      </c>
      <c r="E630" s="13">
        <v>1</v>
      </c>
      <c r="F630" s="13">
        <v>10</v>
      </c>
      <c r="G630" s="13">
        <v>3</v>
      </c>
      <c r="H630" s="13">
        <v>1</v>
      </c>
      <c r="I630" s="13">
        <v>7</v>
      </c>
      <c r="J630" s="13">
        <v>3</v>
      </c>
      <c r="K630" s="10">
        <f t="shared" si="18"/>
        <v>33</v>
      </c>
    </row>
    <row r="631" spans="1:11" x14ac:dyDescent="0.25">
      <c r="A631" s="4">
        <v>2012</v>
      </c>
      <c r="B631" s="4" t="s">
        <v>69</v>
      </c>
      <c r="C631" s="13">
        <v>3</v>
      </c>
      <c r="D631" s="13">
        <v>164</v>
      </c>
      <c r="E631" s="13">
        <v>19</v>
      </c>
      <c r="F631" s="13">
        <v>125</v>
      </c>
      <c r="G631" s="13">
        <v>52</v>
      </c>
      <c r="H631" s="13">
        <v>14</v>
      </c>
      <c r="I631" s="13">
        <v>146</v>
      </c>
      <c r="J631" s="13">
        <v>87</v>
      </c>
      <c r="K631" s="10">
        <f t="shared" si="18"/>
        <v>610</v>
      </c>
    </row>
    <row r="632" spans="1:11" x14ac:dyDescent="0.25">
      <c r="A632" s="4">
        <v>2012</v>
      </c>
      <c r="B632" s="4" t="s">
        <v>96</v>
      </c>
      <c r="C632" s="13">
        <v>3</v>
      </c>
      <c r="D632" s="13">
        <v>61</v>
      </c>
      <c r="E632" s="13">
        <v>4</v>
      </c>
      <c r="F632" s="13">
        <v>60</v>
      </c>
      <c r="G632" s="13">
        <v>15</v>
      </c>
      <c r="H632" s="13">
        <v>5</v>
      </c>
      <c r="I632" s="13">
        <v>41</v>
      </c>
      <c r="J632" s="13">
        <v>34</v>
      </c>
      <c r="K632" s="10">
        <f t="shared" si="18"/>
        <v>223</v>
      </c>
    </row>
    <row r="633" spans="1:11" x14ac:dyDescent="0.25">
      <c r="A633" s="4">
        <v>2012</v>
      </c>
      <c r="B633" s="4" t="s">
        <v>45</v>
      </c>
      <c r="E633" s="13">
        <v>3</v>
      </c>
      <c r="G633" s="13">
        <v>1</v>
      </c>
      <c r="K633" s="10">
        <f t="shared" si="18"/>
        <v>4</v>
      </c>
    </row>
    <row r="634" spans="1:11" x14ac:dyDescent="0.25">
      <c r="A634" s="4">
        <v>2012</v>
      </c>
      <c r="B634" s="4" t="s">
        <v>70</v>
      </c>
      <c r="C634" s="13">
        <v>1</v>
      </c>
      <c r="D634" s="13">
        <v>82</v>
      </c>
      <c r="E634" s="13">
        <v>12</v>
      </c>
      <c r="F634" s="13">
        <v>58</v>
      </c>
      <c r="G634" s="13">
        <v>14</v>
      </c>
      <c r="H634" s="13">
        <v>5</v>
      </c>
      <c r="I634" s="13">
        <v>53</v>
      </c>
      <c r="J634" s="13">
        <v>35</v>
      </c>
      <c r="K634" s="10">
        <f t="shared" si="18"/>
        <v>260</v>
      </c>
    </row>
    <row r="635" spans="1:11" x14ac:dyDescent="0.25">
      <c r="A635" s="4">
        <v>2012</v>
      </c>
      <c r="B635" s="4" t="s">
        <v>71</v>
      </c>
      <c r="C635" s="13">
        <v>4</v>
      </c>
      <c r="D635" s="13">
        <v>55</v>
      </c>
      <c r="E635" s="13">
        <v>10</v>
      </c>
      <c r="F635" s="13">
        <v>27</v>
      </c>
      <c r="G635" s="13">
        <v>9</v>
      </c>
      <c r="H635" s="13">
        <v>6</v>
      </c>
      <c r="I635" s="13">
        <v>35</v>
      </c>
      <c r="J635" s="13">
        <v>24</v>
      </c>
      <c r="K635" s="10">
        <f t="shared" si="18"/>
        <v>170</v>
      </c>
    </row>
    <row r="636" spans="1:11" x14ac:dyDescent="0.25">
      <c r="A636" s="4">
        <v>2013</v>
      </c>
      <c r="B636" s="4" t="s">
        <v>95</v>
      </c>
      <c r="D636" s="13">
        <v>14</v>
      </c>
      <c r="E636" s="13">
        <v>2</v>
      </c>
      <c r="F636" s="13">
        <v>13</v>
      </c>
      <c r="G636" s="13">
        <v>5</v>
      </c>
      <c r="H636" s="13">
        <v>4</v>
      </c>
      <c r="I636" s="13">
        <v>6</v>
      </c>
      <c r="J636" s="13">
        <v>6</v>
      </c>
      <c r="K636" s="10">
        <f t="shared" si="18"/>
        <v>50</v>
      </c>
    </row>
    <row r="637" spans="1:11" x14ac:dyDescent="0.25">
      <c r="A637" s="4">
        <v>2013</v>
      </c>
      <c r="B637" s="4" t="s">
        <v>69</v>
      </c>
      <c r="C637" s="13">
        <v>2</v>
      </c>
      <c r="D637" s="13">
        <v>155</v>
      </c>
      <c r="E637" s="13">
        <v>11</v>
      </c>
      <c r="F637" s="13">
        <v>136</v>
      </c>
      <c r="G637" s="13">
        <v>50</v>
      </c>
      <c r="H637" s="13">
        <v>13</v>
      </c>
      <c r="I637" s="13">
        <v>121</v>
      </c>
      <c r="J637" s="13">
        <v>69</v>
      </c>
      <c r="K637" s="10">
        <f t="shared" si="18"/>
        <v>557</v>
      </c>
    </row>
    <row r="638" spans="1:11" x14ac:dyDescent="0.25">
      <c r="A638" s="4">
        <v>2013</v>
      </c>
      <c r="B638" s="4" t="s">
        <v>96</v>
      </c>
      <c r="C638" s="13">
        <v>2</v>
      </c>
      <c r="D638" s="13">
        <v>71</v>
      </c>
      <c r="E638" s="13">
        <v>6</v>
      </c>
      <c r="F638" s="13">
        <v>45</v>
      </c>
      <c r="G638" s="13">
        <v>12</v>
      </c>
      <c r="H638" s="13">
        <v>11</v>
      </c>
      <c r="I638" s="13">
        <v>41</v>
      </c>
      <c r="J638" s="13">
        <v>25</v>
      </c>
      <c r="K638" s="10">
        <f t="shared" si="18"/>
        <v>213</v>
      </c>
    </row>
    <row r="639" spans="1:11" x14ac:dyDescent="0.25">
      <c r="A639" s="4">
        <v>2013</v>
      </c>
      <c r="B639" s="4" t="s">
        <v>45</v>
      </c>
      <c r="E639" s="13">
        <v>2</v>
      </c>
      <c r="G639" s="13">
        <v>1</v>
      </c>
      <c r="J639" s="13">
        <v>4</v>
      </c>
      <c r="K639" s="10">
        <f t="shared" si="18"/>
        <v>7</v>
      </c>
    </row>
    <row r="640" spans="1:11" x14ac:dyDescent="0.25">
      <c r="A640" s="4">
        <v>2013</v>
      </c>
      <c r="B640" s="4" t="s">
        <v>70</v>
      </c>
      <c r="C640" s="13">
        <v>2</v>
      </c>
      <c r="D640" s="13">
        <v>49</v>
      </c>
      <c r="E640" s="13">
        <v>7</v>
      </c>
      <c r="F640" s="13">
        <v>56</v>
      </c>
      <c r="G640" s="13">
        <v>17</v>
      </c>
      <c r="H640" s="13">
        <v>5</v>
      </c>
      <c r="I640" s="13">
        <v>39</v>
      </c>
      <c r="J640" s="13">
        <v>27</v>
      </c>
      <c r="K640" s="10">
        <f t="shared" si="18"/>
        <v>202</v>
      </c>
    </row>
    <row r="641" spans="1:11" x14ac:dyDescent="0.25">
      <c r="A641" s="4">
        <v>2013</v>
      </c>
      <c r="B641" s="4" t="s">
        <v>71</v>
      </c>
      <c r="C641" s="13">
        <v>1</v>
      </c>
      <c r="D641" s="13">
        <v>44</v>
      </c>
      <c r="E641" s="13">
        <v>9</v>
      </c>
      <c r="F641" s="13">
        <v>21</v>
      </c>
      <c r="G641" s="13">
        <v>13</v>
      </c>
      <c r="H641" s="13">
        <v>3</v>
      </c>
      <c r="I641" s="13">
        <v>36</v>
      </c>
      <c r="J641" s="13">
        <v>31</v>
      </c>
      <c r="K641" s="10">
        <f t="shared" si="18"/>
        <v>158</v>
      </c>
    </row>
    <row r="642" spans="1:11" x14ac:dyDescent="0.25">
      <c r="A642" s="4">
        <v>2014</v>
      </c>
      <c r="B642" s="4" t="s">
        <v>95</v>
      </c>
      <c r="C642" s="13">
        <v>1</v>
      </c>
      <c r="D642" s="13">
        <v>11</v>
      </c>
      <c r="E642" s="13">
        <v>1</v>
      </c>
      <c r="F642" s="13">
        <v>9</v>
      </c>
      <c r="G642" s="13">
        <v>4</v>
      </c>
      <c r="I642" s="13">
        <v>10</v>
      </c>
      <c r="J642" s="13">
        <v>9</v>
      </c>
      <c r="K642" s="10">
        <f t="shared" si="18"/>
        <v>45</v>
      </c>
    </row>
    <row r="643" spans="1:11" x14ac:dyDescent="0.25">
      <c r="A643" s="4">
        <v>2014</v>
      </c>
      <c r="B643" s="4" t="s">
        <v>69</v>
      </c>
      <c r="C643" s="13">
        <v>4</v>
      </c>
      <c r="D643" s="13">
        <v>156</v>
      </c>
      <c r="E643" s="13">
        <v>10</v>
      </c>
      <c r="F643" s="13">
        <v>106</v>
      </c>
      <c r="G643" s="13">
        <v>51</v>
      </c>
      <c r="H643" s="13">
        <v>20</v>
      </c>
      <c r="I643" s="13">
        <v>113</v>
      </c>
      <c r="J643" s="13">
        <v>75</v>
      </c>
      <c r="K643" s="10">
        <f t="shared" si="18"/>
        <v>535</v>
      </c>
    </row>
    <row r="644" spans="1:11" x14ac:dyDescent="0.25">
      <c r="A644" s="4">
        <v>2014</v>
      </c>
      <c r="B644" s="4" t="s">
        <v>96</v>
      </c>
      <c r="C644" s="13">
        <v>2</v>
      </c>
      <c r="D644" s="13">
        <v>60</v>
      </c>
      <c r="E644" s="13">
        <v>6</v>
      </c>
      <c r="F644" s="13">
        <v>37</v>
      </c>
      <c r="G644" s="13">
        <v>11</v>
      </c>
      <c r="H644" s="13">
        <v>3</v>
      </c>
      <c r="I644" s="13">
        <v>30</v>
      </c>
      <c r="J644" s="13">
        <v>43</v>
      </c>
      <c r="K644" s="10">
        <f t="shared" si="18"/>
        <v>192</v>
      </c>
    </row>
    <row r="645" spans="1:11" x14ac:dyDescent="0.25">
      <c r="A645" s="4">
        <v>2014</v>
      </c>
      <c r="B645" s="4" t="s">
        <v>45</v>
      </c>
      <c r="E645" s="13">
        <v>3</v>
      </c>
      <c r="K645" s="10">
        <f t="shared" si="18"/>
        <v>3</v>
      </c>
    </row>
    <row r="646" spans="1:11" x14ac:dyDescent="0.25">
      <c r="A646" s="4">
        <v>2014</v>
      </c>
      <c r="B646" s="4" t="s">
        <v>70</v>
      </c>
      <c r="C646" s="13">
        <v>2</v>
      </c>
      <c r="D646" s="13">
        <v>43</v>
      </c>
      <c r="E646" s="13">
        <v>11</v>
      </c>
      <c r="F646" s="13">
        <v>52</v>
      </c>
      <c r="G646" s="13">
        <v>24</v>
      </c>
      <c r="H646" s="13">
        <v>9</v>
      </c>
      <c r="I646" s="13">
        <v>50</v>
      </c>
      <c r="J646" s="13">
        <v>38</v>
      </c>
      <c r="K646" s="10">
        <f t="shared" si="18"/>
        <v>229</v>
      </c>
    </row>
    <row r="647" spans="1:11" x14ac:dyDescent="0.25">
      <c r="A647" s="4">
        <v>2014</v>
      </c>
      <c r="B647" s="4" t="s">
        <v>71</v>
      </c>
      <c r="C647" s="13">
        <v>1</v>
      </c>
      <c r="D647" s="13">
        <v>42</v>
      </c>
      <c r="E647" s="13">
        <v>8</v>
      </c>
      <c r="F647" s="13">
        <v>19</v>
      </c>
      <c r="G647" s="13">
        <v>17</v>
      </c>
      <c r="H647" s="13">
        <v>3</v>
      </c>
      <c r="I647" s="13">
        <v>46</v>
      </c>
      <c r="J647" s="13">
        <v>16</v>
      </c>
      <c r="K647" s="10">
        <f t="shared" si="18"/>
        <v>152</v>
      </c>
    </row>
    <row r="648" spans="1:11" x14ac:dyDescent="0.25">
      <c r="A648" s="4" t="s">
        <v>84</v>
      </c>
      <c r="B648" s="4" t="s">
        <v>95</v>
      </c>
      <c r="C648" s="13">
        <f t="shared" ref="C648:J653" si="19">SUMIF($B$561:$B$647,$B648,C$561:C$647)</f>
        <v>6</v>
      </c>
      <c r="D648" s="13">
        <f t="shared" si="19"/>
        <v>165</v>
      </c>
      <c r="E648" s="13">
        <f t="shared" si="19"/>
        <v>10</v>
      </c>
      <c r="F648" s="13">
        <f t="shared" si="19"/>
        <v>129</v>
      </c>
      <c r="G648" s="13">
        <f t="shared" si="19"/>
        <v>54</v>
      </c>
      <c r="H648" s="13">
        <f t="shared" si="19"/>
        <v>19</v>
      </c>
      <c r="I648" s="13">
        <f t="shared" si="19"/>
        <v>120</v>
      </c>
      <c r="J648" s="13">
        <f t="shared" si="19"/>
        <v>57</v>
      </c>
      <c r="K648" s="10">
        <f t="shared" si="18"/>
        <v>560</v>
      </c>
    </row>
    <row r="649" spans="1:11" x14ac:dyDescent="0.25">
      <c r="A649" s="4" t="s">
        <v>84</v>
      </c>
      <c r="B649" s="4" t="s">
        <v>69</v>
      </c>
      <c r="C649" s="13">
        <f t="shared" si="19"/>
        <v>81</v>
      </c>
      <c r="D649" s="13">
        <f t="shared" si="19"/>
        <v>3185</v>
      </c>
      <c r="E649" s="13">
        <f t="shared" si="19"/>
        <v>265</v>
      </c>
      <c r="F649" s="13">
        <f t="shared" si="19"/>
        <v>2101</v>
      </c>
      <c r="G649" s="13">
        <f t="shared" si="19"/>
        <v>942</v>
      </c>
      <c r="H649" s="13">
        <f t="shared" si="19"/>
        <v>308</v>
      </c>
      <c r="I649" s="13">
        <f t="shared" si="19"/>
        <v>2327</v>
      </c>
      <c r="J649" s="13">
        <f t="shared" si="19"/>
        <v>1311</v>
      </c>
      <c r="K649" s="10">
        <f t="shared" si="18"/>
        <v>10520</v>
      </c>
    </row>
    <row r="650" spans="1:11" x14ac:dyDescent="0.25">
      <c r="A650" s="4" t="s">
        <v>84</v>
      </c>
      <c r="B650" s="4" t="s">
        <v>96</v>
      </c>
      <c r="C650" s="13">
        <f t="shared" si="19"/>
        <v>41</v>
      </c>
      <c r="D650" s="13">
        <f t="shared" si="19"/>
        <v>923</v>
      </c>
      <c r="E650" s="13">
        <f t="shared" si="19"/>
        <v>57</v>
      </c>
      <c r="F650" s="13">
        <f t="shared" si="19"/>
        <v>769</v>
      </c>
      <c r="G650" s="13">
        <f t="shared" si="19"/>
        <v>242</v>
      </c>
      <c r="H650" s="13">
        <f t="shared" si="19"/>
        <v>100</v>
      </c>
      <c r="I650" s="13">
        <f t="shared" si="19"/>
        <v>673</v>
      </c>
      <c r="J650" s="13">
        <f t="shared" si="19"/>
        <v>440</v>
      </c>
      <c r="K650" s="10">
        <f t="shared" si="18"/>
        <v>3245</v>
      </c>
    </row>
    <row r="651" spans="1:11" x14ac:dyDescent="0.25">
      <c r="A651" s="4" t="s">
        <v>84</v>
      </c>
      <c r="B651" s="4" t="s">
        <v>45</v>
      </c>
      <c r="C651" s="13">
        <f t="shared" si="19"/>
        <v>0</v>
      </c>
      <c r="D651" s="13">
        <f t="shared" si="19"/>
        <v>4</v>
      </c>
      <c r="E651" s="13">
        <f t="shared" si="19"/>
        <v>20</v>
      </c>
      <c r="F651" s="13">
        <f t="shared" si="19"/>
        <v>4</v>
      </c>
      <c r="G651" s="13">
        <f t="shared" si="19"/>
        <v>6</v>
      </c>
      <c r="H651" s="13">
        <f t="shared" si="19"/>
        <v>0</v>
      </c>
      <c r="I651" s="13">
        <f t="shared" si="19"/>
        <v>2</v>
      </c>
      <c r="J651" s="13">
        <f t="shared" si="19"/>
        <v>7</v>
      </c>
      <c r="K651" s="10">
        <f t="shared" si="18"/>
        <v>43</v>
      </c>
    </row>
    <row r="652" spans="1:11" x14ac:dyDescent="0.25">
      <c r="A652" s="4" t="s">
        <v>84</v>
      </c>
      <c r="B652" s="4" t="s">
        <v>70</v>
      </c>
      <c r="C652" s="13">
        <f t="shared" si="19"/>
        <v>38</v>
      </c>
      <c r="D652" s="13">
        <f t="shared" si="19"/>
        <v>1446</v>
      </c>
      <c r="E652" s="13">
        <f t="shared" si="19"/>
        <v>226</v>
      </c>
      <c r="F652" s="13">
        <f t="shared" si="19"/>
        <v>1022</v>
      </c>
      <c r="G652" s="13">
        <f t="shared" si="19"/>
        <v>428</v>
      </c>
      <c r="H652" s="13">
        <f t="shared" si="19"/>
        <v>156</v>
      </c>
      <c r="I652" s="13">
        <f t="shared" si="19"/>
        <v>1006</v>
      </c>
      <c r="J652" s="13">
        <f t="shared" si="19"/>
        <v>655</v>
      </c>
      <c r="K652" s="10">
        <f t="shared" si="18"/>
        <v>4977</v>
      </c>
    </row>
    <row r="653" spans="1:11" x14ac:dyDescent="0.25">
      <c r="A653" s="4" t="s">
        <v>84</v>
      </c>
      <c r="B653" s="4" t="s">
        <v>71</v>
      </c>
      <c r="C653" s="13">
        <f t="shared" si="19"/>
        <v>31</v>
      </c>
      <c r="D653" s="13">
        <f t="shared" si="19"/>
        <v>1064</v>
      </c>
      <c r="E653" s="13">
        <f t="shared" si="19"/>
        <v>150</v>
      </c>
      <c r="F653" s="13">
        <f t="shared" si="19"/>
        <v>535</v>
      </c>
      <c r="G653" s="13">
        <f t="shared" si="19"/>
        <v>224</v>
      </c>
      <c r="H653" s="13">
        <f t="shared" si="19"/>
        <v>67</v>
      </c>
      <c r="I653" s="13">
        <f t="shared" si="19"/>
        <v>750</v>
      </c>
      <c r="J653" s="13">
        <f t="shared" si="19"/>
        <v>336</v>
      </c>
      <c r="K653" s="10">
        <f t="shared" si="18"/>
        <v>3157</v>
      </c>
    </row>
    <row r="657" spans="1:11" x14ac:dyDescent="0.25">
      <c r="A657" s="7" t="s">
        <v>72</v>
      </c>
    </row>
    <row r="659" spans="1:11" x14ac:dyDescent="0.25">
      <c r="A659" s="4" t="s">
        <v>60</v>
      </c>
      <c r="B659" s="4" t="s">
        <v>39</v>
      </c>
      <c r="C659" s="13" t="s">
        <v>15</v>
      </c>
      <c r="D659" s="13" t="s">
        <v>33</v>
      </c>
      <c r="E659" s="13" t="s">
        <v>18</v>
      </c>
      <c r="F659" s="13" t="s">
        <v>37</v>
      </c>
      <c r="G659" s="13" t="s">
        <v>27</v>
      </c>
      <c r="H659" s="13" t="s">
        <v>21</v>
      </c>
      <c r="I659" s="13" t="s">
        <v>30</v>
      </c>
      <c r="J659" s="13" t="s">
        <v>24</v>
      </c>
      <c r="K659" s="10" t="s">
        <v>86</v>
      </c>
    </row>
    <row r="660" spans="1:11" x14ac:dyDescent="0.25">
      <c r="A660" s="4">
        <v>2000</v>
      </c>
      <c r="B660" s="4" t="s">
        <v>36</v>
      </c>
      <c r="D660" s="13">
        <v>50</v>
      </c>
      <c r="E660" s="13">
        <v>3</v>
      </c>
      <c r="F660" s="13">
        <v>30</v>
      </c>
      <c r="G660" s="13">
        <v>11</v>
      </c>
      <c r="H660" s="13">
        <v>4</v>
      </c>
      <c r="I660" s="13">
        <v>32</v>
      </c>
      <c r="J660" s="13">
        <v>16</v>
      </c>
      <c r="K660" s="10">
        <f>SUM(C660:J660)</f>
        <v>146</v>
      </c>
    </row>
    <row r="661" spans="1:11" x14ac:dyDescent="0.25">
      <c r="A661" s="4">
        <v>2000</v>
      </c>
      <c r="B661" s="4" t="s">
        <v>32</v>
      </c>
      <c r="C661" s="13">
        <v>1</v>
      </c>
      <c r="D661" s="13">
        <v>52</v>
      </c>
      <c r="E661" s="13">
        <v>3</v>
      </c>
      <c r="F661" s="13">
        <v>17</v>
      </c>
      <c r="G661" s="13">
        <v>6</v>
      </c>
      <c r="H661" s="13">
        <v>8</v>
      </c>
      <c r="I661" s="13">
        <v>26</v>
      </c>
      <c r="J661" s="13">
        <v>12</v>
      </c>
      <c r="K661" s="10">
        <f t="shared" ref="K661:K724" si="20">SUM(C661:J661)</f>
        <v>125</v>
      </c>
    </row>
    <row r="662" spans="1:11" x14ac:dyDescent="0.25">
      <c r="A662" s="4">
        <v>2000</v>
      </c>
      <c r="B662" s="4" t="s">
        <v>29</v>
      </c>
      <c r="C662" s="13">
        <v>2</v>
      </c>
      <c r="D662" s="13">
        <v>48</v>
      </c>
      <c r="E662" s="13">
        <v>4</v>
      </c>
      <c r="F662" s="13">
        <v>32</v>
      </c>
      <c r="G662" s="13">
        <v>15</v>
      </c>
      <c r="H662" s="13">
        <v>2</v>
      </c>
      <c r="I662" s="13">
        <v>46</v>
      </c>
      <c r="J662" s="13">
        <v>18</v>
      </c>
      <c r="K662" s="10">
        <f t="shared" si="20"/>
        <v>167</v>
      </c>
    </row>
    <row r="663" spans="1:11" x14ac:dyDescent="0.25">
      <c r="A663" s="4">
        <v>2000</v>
      </c>
      <c r="B663" s="4" t="s">
        <v>26</v>
      </c>
      <c r="D663" s="13">
        <v>55</v>
      </c>
      <c r="E663" s="13">
        <v>3</v>
      </c>
      <c r="F663" s="13">
        <v>23</v>
      </c>
      <c r="G663" s="13">
        <v>16</v>
      </c>
      <c r="H663" s="13">
        <v>4</v>
      </c>
      <c r="I663" s="13">
        <v>32</v>
      </c>
      <c r="J663" s="13">
        <v>14</v>
      </c>
      <c r="K663" s="10">
        <f t="shared" si="20"/>
        <v>147</v>
      </c>
    </row>
    <row r="664" spans="1:11" x14ac:dyDescent="0.25">
      <c r="A664" s="4">
        <v>2000</v>
      </c>
      <c r="B664" s="4" t="s">
        <v>23</v>
      </c>
      <c r="C664" s="13">
        <v>1</v>
      </c>
      <c r="D664" s="13">
        <v>53</v>
      </c>
      <c r="E664" s="13">
        <v>4</v>
      </c>
      <c r="F664" s="13">
        <v>30</v>
      </c>
      <c r="G664" s="13">
        <v>18</v>
      </c>
      <c r="H664" s="13">
        <v>5</v>
      </c>
      <c r="I664" s="13">
        <v>39</v>
      </c>
      <c r="J664" s="13">
        <v>15</v>
      </c>
      <c r="K664" s="10">
        <f t="shared" si="20"/>
        <v>165</v>
      </c>
    </row>
    <row r="665" spans="1:11" x14ac:dyDescent="0.25">
      <c r="A665" s="4">
        <v>2000</v>
      </c>
      <c r="B665" s="4" t="s">
        <v>20</v>
      </c>
      <c r="C665" s="13">
        <v>1</v>
      </c>
      <c r="D665" s="13">
        <v>48</v>
      </c>
      <c r="E665" s="13">
        <v>5</v>
      </c>
      <c r="F665" s="13">
        <v>20</v>
      </c>
      <c r="G665" s="13">
        <v>18</v>
      </c>
      <c r="H665" s="13">
        <v>1</v>
      </c>
      <c r="I665" s="13">
        <v>32</v>
      </c>
      <c r="J665" s="13">
        <v>22</v>
      </c>
      <c r="K665" s="10">
        <f t="shared" si="20"/>
        <v>147</v>
      </c>
    </row>
    <row r="666" spans="1:11" x14ac:dyDescent="0.25">
      <c r="A666" s="4">
        <v>2000</v>
      </c>
      <c r="B666" s="4" t="s">
        <v>17</v>
      </c>
      <c r="C666" s="13">
        <v>2</v>
      </c>
      <c r="D666" s="13">
        <v>58</v>
      </c>
      <c r="E666" s="13">
        <v>6</v>
      </c>
      <c r="F666" s="13">
        <v>33</v>
      </c>
      <c r="G666" s="13">
        <v>12</v>
      </c>
      <c r="H666" s="13">
        <v>2</v>
      </c>
      <c r="I666" s="13">
        <v>33</v>
      </c>
      <c r="J666" s="13">
        <v>20</v>
      </c>
      <c r="K666" s="10">
        <f t="shared" si="20"/>
        <v>166</v>
      </c>
    </row>
    <row r="667" spans="1:11" x14ac:dyDescent="0.25">
      <c r="A667" s="4">
        <v>2000</v>
      </c>
      <c r="B667" s="4" t="s">
        <v>14</v>
      </c>
      <c r="C667" s="13">
        <v>1</v>
      </c>
      <c r="D667" s="13">
        <v>33</v>
      </c>
      <c r="E667" s="13">
        <v>5</v>
      </c>
      <c r="F667" s="13">
        <v>30</v>
      </c>
      <c r="G667" s="13">
        <v>12</v>
      </c>
      <c r="H667" s="13">
        <v>2</v>
      </c>
      <c r="I667" s="13">
        <v>29</v>
      </c>
      <c r="J667" s="13">
        <v>14</v>
      </c>
      <c r="K667" s="10">
        <f t="shared" si="20"/>
        <v>126</v>
      </c>
    </row>
    <row r="668" spans="1:11" x14ac:dyDescent="0.25">
      <c r="A668" s="4">
        <v>2000</v>
      </c>
      <c r="B668" s="4" t="s">
        <v>12</v>
      </c>
      <c r="C668" s="13">
        <v>4</v>
      </c>
      <c r="D668" s="13">
        <v>50</v>
      </c>
      <c r="E668" s="13">
        <v>5</v>
      </c>
      <c r="F668" s="13">
        <v>26</v>
      </c>
      <c r="G668" s="13">
        <v>17</v>
      </c>
      <c r="H668" s="13">
        <v>3</v>
      </c>
      <c r="I668" s="13">
        <v>36</v>
      </c>
      <c r="J668" s="13">
        <v>20</v>
      </c>
      <c r="K668" s="10">
        <f t="shared" si="20"/>
        <v>161</v>
      </c>
    </row>
    <row r="669" spans="1:11" x14ac:dyDescent="0.25">
      <c r="A669" s="4">
        <v>2000</v>
      </c>
      <c r="B669" s="4" t="s">
        <v>10</v>
      </c>
      <c r="C669" s="13">
        <v>4</v>
      </c>
      <c r="D669" s="13">
        <v>39</v>
      </c>
      <c r="E669" s="13">
        <v>5</v>
      </c>
      <c r="F669" s="13">
        <v>25</v>
      </c>
      <c r="G669" s="13">
        <v>18</v>
      </c>
      <c r="H669" s="13">
        <v>1</v>
      </c>
      <c r="I669" s="13">
        <v>29</v>
      </c>
      <c r="J669" s="13">
        <v>26</v>
      </c>
      <c r="K669" s="10">
        <f t="shared" si="20"/>
        <v>147</v>
      </c>
    </row>
    <row r="670" spans="1:11" x14ac:dyDescent="0.25">
      <c r="A670" s="4">
        <v>2000</v>
      </c>
      <c r="B670" s="4" t="s">
        <v>8</v>
      </c>
      <c r="D670" s="13">
        <v>49</v>
      </c>
      <c r="E670" s="13">
        <v>4</v>
      </c>
      <c r="F670" s="13">
        <v>26</v>
      </c>
      <c r="G670" s="13">
        <v>10</v>
      </c>
      <c r="H670" s="13">
        <v>5</v>
      </c>
      <c r="I670" s="13">
        <v>44</v>
      </c>
      <c r="J670" s="13">
        <v>18</v>
      </c>
      <c r="K670" s="10">
        <f t="shared" si="20"/>
        <v>156</v>
      </c>
    </row>
    <row r="671" spans="1:11" x14ac:dyDescent="0.25">
      <c r="A671" s="4">
        <v>2000</v>
      </c>
      <c r="B671" s="4" t="s">
        <v>7</v>
      </c>
      <c r="C671" s="13">
        <v>2</v>
      </c>
      <c r="D671" s="13">
        <v>68</v>
      </c>
      <c r="E671" s="13">
        <v>4</v>
      </c>
      <c r="F671" s="13">
        <v>25</v>
      </c>
      <c r="G671" s="13">
        <v>13</v>
      </c>
      <c r="H671" s="13">
        <v>6</v>
      </c>
      <c r="I671" s="13">
        <v>29</v>
      </c>
      <c r="J671" s="13">
        <v>17</v>
      </c>
      <c r="K671" s="10">
        <f t="shared" si="20"/>
        <v>164</v>
      </c>
    </row>
    <row r="672" spans="1:11" x14ac:dyDescent="0.25">
      <c r="A672" s="4">
        <v>2001</v>
      </c>
      <c r="B672" s="4" t="s">
        <v>36</v>
      </c>
      <c r="C672" s="13">
        <v>2</v>
      </c>
      <c r="D672" s="13">
        <v>38</v>
      </c>
      <c r="E672" s="13">
        <v>3</v>
      </c>
      <c r="F672" s="13">
        <v>25</v>
      </c>
      <c r="G672" s="13">
        <v>7</v>
      </c>
      <c r="H672" s="13">
        <v>5</v>
      </c>
      <c r="I672" s="13">
        <v>44</v>
      </c>
      <c r="J672" s="13">
        <v>14</v>
      </c>
      <c r="K672" s="10">
        <f t="shared" si="20"/>
        <v>138</v>
      </c>
    </row>
    <row r="673" spans="1:11" x14ac:dyDescent="0.25">
      <c r="A673" s="4">
        <v>2001</v>
      </c>
      <c r="B673" s="4" t="s">
        <v>32</v>
      </c>
      <c r="C673" s="13">
        <v>2</v>
      </c>
      <c r="D673" s="13">
        <v>39</v>
      </c>
      <c r="E673" s="13">
        <v>5</v>
      </c>
      <c r="F673" s="13">
        <v>17</v>
      </c>
      <c r="G673" s="13">
        <v>12</v>
      </c>
      <c r="H673" s="13">
        <v>8</v>
      </c>
      <c r="I673" s="13">
        <v>30</v>
      </c>
      <c r="J673" s="13">
        <v>10</v>
      </c>
      <c r="K673" s="10">
        <f t="shared" si="20"/>
        <v>123</v>
      </c>
    </row>
    <row r="674" spans="1:11" x14ac:dyDescent="0.25">
      <c r="A674" s="4">
        <v>2001</v>
      </c>
      <c r="B674" s="4" t="s">
        <v>29</v>
      </c>
      <c r="D674" s="13">
        <v>42</v>
      </c>
      <c r="E674" s="13">
        <v>2</v>
      </c>
      <c r="F674" s="13">
        <v>20</v>
      </c>
      <c r="G674" s="13">
        <v>16</v>
      </c>
      <c r="H674" s="13">
        <v>14</v>
      </c>
      <c r="I674" s="13">
        <v>31</v>
      </c>
      <c r="J674" s="13">
        <v>14</v>
      </c>
      <c r="K674" s="10">
        <f t="shared" si="20"/>
        <v>139</v>
      </c>
    </row>
    <row r="675" spans="1:11" x14ac:dyDescent="0.25">
      <c r="A675" s="4">
        <v>2001</v>
      </c>
      <c r="B675" s="4" t="s">
        <v>26</v>
      </c>
      <c r="D675" s="13">
        <v>42</v>
      </c>
      <c r="E675" s="13">
        <v>4</v>
      </c>
      <c r="F675" s="13">
        <v>22</v>
      </c>
      <c r="G675" s="13">
        <v>9</v>
      </c>
      <c r="H675" s="13">
        <v>4</v>
      </c>
      <c r="I675" s="13">
        <v>32</v>
      </c>
      <c r="J675" s="13">
        <v>19</v>
      </c>
      <c r="K675" s="10">
        <f t="shared" si="20"/>
        <v>132</v>
      </c>
    </row>
    <row r="676" spans="1:11" x14ac:dyDescent="0.25">
      <c r="A676" s="4">
        <v>2001</v>
      </c>
      <c r="B676" s="4" t="s">
        <v>23</v>
      </c>
      <c r="C676" s="13">
        <v>2</v>
      </c>
      <c r="D676" s="13">
        <v>56</v>
      </c>
      <c r="E676" s="13">
        <v>4</v>
      </c>
      <c r="F676" s="13">
        <v>30</v>
      </c>
      <c r="G676" s="13">
        <v>10</v>
      </c>
      <c r="H676" s="13">
        <v>5</v>
      </c>
      <c r="I676" s="13">
        <v>31</v>
      </c>
      <c r="J676" s="13">
        <v>17</v>
      </c>
      <c r="K676" s="10">
        <f t="shared" si="20"/>
        <v>155</v>
      </c>
    </row>
    <row r="677" spans="1:11" x14ac:dyDescent="0.25">
      <c r="A677" s="4">
        <v>2001</v>
      </c>
      <c r="B677" s="4" t="s">
        <v>20</v>
      </c>
      <c r="C677" s="13">
        <v>1</v>
      </c>
      <c r="D677" s="13">
        <v>35</v>
      </c>
      <c r="E677" s="13">
        <v>7</v>
      </c>
      <c r="F677" s="13">
        <v>30</v>
      </c>
      <c r="G677" s="13">
        <v>23</v>
      </c>
      <c r="H677" s="13">
        <v>7</v>
      </c>
      <c r="I677" s="13">
        <v>41</v>
      </c>
      <c r="J677" s="13">
        <v>10</v>
      </c>
      <c r="K677" s="10">
        <f t="shared" si="20"/>
        <v>154</v>
      </c>
    </row>
    <row r="678" spans="1:11" x14ac:dyDescent="0.25">
      <c r="A678" s="4">
        <v>2001</v>
      </c>
      <c r="B678" s="4" t="s">
        <v>17</v>
      </c>
      <c r="C678" s="13">
        <v>1</v>
      </c>
      <c r="D678" s="13">
        <v>44</v>
      </c>
      <c r="F678" s="13">
        <v>36</v>
      </c>
      <c r="G678" s="13">
        <v>8</v>
      </c>
      <c r="H678" s="13">
        <v>2</v>
      </c>
      <c r="I678" s="13">
        <v>34</v>
      </c>
      <c r="J678" s="13">
        <v>17</v>
      </c>
      <c r="K678" s="10">
        <f t="shared" si="20"/>
        <v>142</v>
      </c>
    </row>
    <row r="679" spans="1:11" x14ac:dyDescent="0.25">
      <c r="A679" s="4">
        <v>2001</v>
      </c>
      <c r="B679" s="4" t="s">
        <v>14</v>
      </c>
      <c r="C679" s="13">
        <v>2</v>
      </c>
      <c r="D679" s="13">
        <v>51</v>
      </c>
      <c r="E679" s="13">
        <v>5</v>
      </c>
      <c r="F679" s="13">
        <v>22</v>
      </c>
      <c r="G679" s="13">
        <v>15</v>
      </c>
      <c r="H679" s="13">
        <v>4</v>
      </c>
      <c r="I679" s="13">
        <v>37</v>
      </c>
      <c r="J679" s="13">
        <v>12</v>
      </c>
      <c r="K679" s="10">
        <f t="shared" si="20"/>
        <v>148</v>
      </c>
    </row>
    <row r="680" spans="1:11" x14ac:dyDescent="0.25">
      <c r="A680" s="4">
        <v>2001</v>
      </c>
      <c r="B680" s="4" t="s">
        <v>12</v>
      </c>
      <c r="C680" s="13">
        <v>2</v>
      </c>
      <c r="D680" s="13">
        <v>35</v>
      </c>
      <c r="E680" s="13">
        <v>5</v>
      </c>
      <c r="F680" s="13">
        <v>34</v>
      </c>
      <c r="G680" s="13">
        <v>14</v>
      </c>
      <c r="H680" s="13">
        <v>5</v>
      </c>
      <c r="I680" s="13">
        <v>35</v>
      </c>
      <c r="J680" s="13">
        <v>13</v>
      </c>
      <c r="K680" s="10">
        <f t="shared" si="20"/>
        <v>143</v>
      </c>
    </row>
    <row r="681" spans="1:11" x14ac:dyDescent="0.25">
      <c r="A681" s="4">
        <v>2001</v>
      </c>
      <c r="B681" s="4" t="s">
        <v>10</v>
      </c>
      <c r="D681" s="13">
        <v>46</v>
      </c>
      <c r="E681" s="13">
        <v>3</v>
      </c>
      <c r="F681" s="13">
        <v>33</v>
      </c>
      <c r="G681" s="13">
        <v>13</v>
      </c>
      <c r="H681" s="13">
        <v>3</v>
      </c>
      <c r="I681" s="13">
        <v>51</v>
      </c>
      <c r="J681" s="13">
        <v>14</v>
      </c>
      <c r="K681" s="10">
        <f t="shared" si="20"/>
        <v>163</v>
      </c>
    </row>
    <row r="682" spans="1:11" x14ac:dyDescent="0.25">
      <c r="A682" s="4">
        <v>2001</v>
      </c>
      <c r="B682" s="4" t="s">
        <v>8</v>
      </c>
      <c r="C682" s="13">
        <v>1</v>
      </c>
      <c r="D682" s="13">
        <v>46</v>
      </c>
      <c r="E682" s="13">
        <v>4</v>
      </c>
      <c r="F682" s="13">
        <v>28</v>
      </c>
      <c r="G682" s="13">
        <v>14</v>
      </c>
      <c r="H682" s="13">
        <v>4</v>
      </c>
      <c r="I682" s="13">
        <v>41</v>
      </c>
      <c r="J682" s="13">
        <v>14</v>
      </c>
      <c r="K682" s="10">
        <f t="shared" si="20"/>
        <v>152</v>
      </c>
    </row>
    <row r="683" spans="1:11" x14ac:dyDescent="0.25">
      <c r="A683" s="4">
        <v>2001</v>
      </c>
      <c r="B683" s="4" t="s">
        <v>7</v>
      </c>
      <c r="C683" s="13">
        <v>3</v>
      </c>
      <c r="D683" s="13">
        <v>50</v>
      </c>
      <c r="E683" s="13">
        <v>8</v>
      </c>
      <c r="F683" s="13">
        <v>27</v>
      </c>
      <c r="G683" s="13">
        <v>12</v>
      </c>
      <c r="I683" s="13">
        <v>37</v>
      </c>
      <c r="J683" s="13">
        <v>11</v>
      </c>
      <c r="K683" s="10">
        <f t="shared" si="20"/>
        <v>148</v>
      </c>
    </row>
    <row r="684" spans="1:11" x14ac:dyDescent="0.25">
      <c r="A684" s="4">
        <v>2002</v>
      </c>
      <c r="B684" s="4" t="s">
        <v>36</v>
      </c>
      <c r="D684" s="13">
        <v>39</v>
      </c>
      <c r="E684" s="13">
        <v>1</v>
      </c>
      <c r="F684" s="13">
        <v>23</v>
      </c>
      <c r="G684" s="13">
        <v>15</v>
      </c>
      <c r="H684" s="13">
        <v>3</v>
      </c>
      <c r="I684" s="13">
        <v>32</v>
      </c>
      <c r="J684" s="13">
        <v>7</v>
      </c>
      <c r="K684" s="10">
        <f t="shared" si="20"/>
        <v>120</v>
      </c>
    </row>
    <row r="685" spans="1:11" x14ac:dyDescent="0.25">
      <c r="A685" s="4">
        <v>2002</v>
      </c>
      <c r="B685" s="4" t="s">
        <v>32</v>
      </c>
      <c r="D685" s="13">
        <v>45</v>
      </c>
      <c r="E685" s="13">
        <v>5</v>
      </c>
      <c r="F685" s="13">
        <v>20</v>
      </c>
      <c r="G685" s="13">
        <v>9</v>
      </c>
      <c r="H685" s="13">
        <v>4</v>
      </c>
      <c r="I685" s="13">
        <v>31</v>
      </c>
      <c r="J685" s="13">
        <v>20</v>
      </c>
      <c r="K685" s="10">
        <f t="shared" si="20"/>
        <v>134</v>
      </c>
    </row>
    <row r="686" spans="1:11" x14ac:dyDescent="0.25">
      <c r="A686" s="4">
        <v>2002</v>
      </c>
      <c r="B686" s="4" t="s">
        <v>29</v>
      </c>
      <c r="D686" s="13">
        <v>50</v>
      </c>
      <c r="E686" s="13">
        <v>1</v>
      </c>
      <c r="F686" s="13">
        <v>25</v>
      </c>
      <c r="G686" s="13">
        <v>5</v>
      </c>
      <c r="H686" s="13">
        <v>7</v>
      </c>
      <c r="I686" s="13">
        <v>45</v>
      </c>
      <c r="J686" s="13">
        <v>18</v>
      </c>
      <c r="K686" s="10">
        <f t="shared" si="20"/>
        <v>151</v>
      </c>
    </row>
    <row r="687" spans="1:11" x14ac:dyDescent="0.25">
      <c r="A687" s="4">
        <v>2002</v>
      </c>
      <c r="B687" s="4" t="s">
        <v>26</v>
      </c>
      <c r="C687" s="13">
        <v>1</v>
      </c>
      <c r="D687" s="13">
        <v>46</v>
      </c>
      <c r="E687" s="13">
        <v>4</v>
      </c>
      <c r="F687" s="13">
        <v>24</v>
      </c>
      <c r="G687" s="13">
        <v>15</v>
      </c>
      <c r="H687" s="13">
        <v>7</v>
      </c>
      <c r="I687" s="13">
        <v>31</v>
      </c>
      <c r="J687" s="13">
        <v>10</v>
      </c>
      <c r="K687" s="10">
        <f t="shared" si="20"/>
        <v>138</v>
      </c>
    </row>
    <row r="688" spans="1:11" x14ac:dyDescent="0.25">
      <c r="A688" s="4">
        <v>2002</v>
      </c>
      <c r="B688" s="4" t="s">
        <v>23</v>
      </c>
      <c r="C688" s="13">
        <v>2</v>
      </c>
      <c r="D688" s="13">
        <v>56</v>
      </c>
      <c r="E688" s="13">
        <v>5</v>
      </c>
      <c r="F688" s="13">
        <v>27</v>
      </c>
      <c r="G688" s="13">
        <v>12</v>
      </c>
      <c r="H688" s="13">
        <v>3</v>
      </c>
      <c r="I688" s="13">
        <v>45</v>
      </c>
      <c r="J688" s="13">
        <v>22</v>
      </c>
      <c r="K688" s="10">
        <f t="shared" si="20"/>
        <v>172</v>
      </c>
    </row>
    <row r="689" spans="1:11" x14ac:dyDescent="0.25">
      <c r="A689" s="4">
        <v>2002</v>
      </c>
      <c r="B689" s="4" t="s">
        <v>20</v>
      </c>
      <c r="C689" s="13">
        <v>1</v>
      </c>
      <c r="D689" s="13">
        <v>57</v>
      </c>
      <c r="E689" s="13">
        <v>3</v>
      </c>
      <c r="F689" s="13">
        <v>20</v>
      </c>
      <c r="G689" s="13">
        <v>12</v>
      </c>
      <c r="H689" s="13">
        <v>2</v>
      </c>
      <c r="I689" s="13">
        <v>32</v>
      </c>
      <c r="J689" s="13">
        <v>13</v>
      </c>
      <c r="K689" s="10">
        <f t="shared" si="20"/>
        <v>140</v>
      </c>
    </row>
    <row r="690" spans="1:11" x14ac:dyDescent="0.25">
      <c r="A690" s="4">
        <v>2002</v>
      </c>
      <c r="B690" s="4" t="s">
        <v>17</v>
      </c>
      <c r="C690" s="13">
        <v>1</v>
      </c>
      <c r="D690" s="13">
        <v>35</v>
      </c>
      <c r="E690" s="13">
        <v>5</v>
      </c>
      <c r="F690" s="13">
        <v>27</v>
      </c>
      <c r="G690" s="13">
        <v>15</v>
      </c>
      <c r="H690" s="13">
        <v>1</v>
      </c>
      <c r="I690" s="13">
        <v>27</v>
      </c>
      <c r="J690" s="13">
        <v>16</v>
      </c>
      <c r="K690" s="10">
        <f t="shared" si="20"/>
        <v>127</v>
      </c>
    </row>
    <row r="691" spans="1:11" x14ac:dyDescent="0.25">
      <c r="A691" s="4">
        <v>2002</v>
      </c>
      <c r="B691" s="4" t="s">
        <v>14</v>
      </c>
      <c r="C691" s="13">
        <v>3</v>
      </c>
      <c r="D691" s="13">
        <v>51</v>
      </c>
      <c r="E691" s="13">
        <v>7</v>
      </c>
      <c r="F691" s="13">
        <v>35</v>
      </c>
      <c r="G691" s="13">
        <v>6</v>
      </c>
      <c r="H691" s="13">
        <v>4</v>
      </c>
      <c r="I691" s="13">
        <v>25</v>
      </c>
      <c r="J691" s="13">
        <v>20</v>
      </c>
      <c r="K691" s="10">
        <f t="shared" si="20"/>
        <v>151</v>
      </c>
    </row>
    <row r="692" spans="1:11" x14ac:dyDescent="0.25">
      <c r="A692" s="4">
        <v>2002</v>
      </c>
      <c r="B692" s="4" t="s">
        <v>12</v>
      </c>
      <c r="D692" s="13">
        <v>50</v>
      </c>
      <c r="E692" s="13">
        <v>6</v>
      </c>
      <c r="F692" s="13">
        <v>31</v>
      </c>
      <c r="G692" s="13">
        <v>13</v>
      </c>
      <c r="H692" s="13">
        <v>1</v>
      </c>
      <c r="I692" s="13">
        <v>31</v>
      </c>
      <c r="J692" s="13">
        <v>11</v>
      </c>
      <c r="K692" s="10">
        <f t="shared" si="20"/>
        <v>143</v>
      </c>
    </row>
    <row r="693" spans="1:11" x14ac:dyDescent="0.25">
      <c r="A693" s="4">
        <v>2002</v>
      </c>
      <c r="B693" s="4" t="s">
        <v>10</v>
      </c>
      <c r="C693" s="13">
        <v>1</v>
      </c>
      <c r="D693" s="13">
        <v>45</v>
      </c>
      <c r="E693" s="13">
        <v>4</v>
      </c>
      <c r="F693" s="13">
        <v>37</v>
      </c>
      <c r="G693" s="13">
        <v>15</v>
      </c>
      <c r="H693" s="13">
        <v>1</v>
      </c>
      <c r="I693" s="13">
        <v>30</v>
      </c>
      <c r="J693" s="13">
        <v>19</v>
      </c>
      <c r="K693" s="10">
        <f t="shared" si="20"/>
        <v>152</v>
      </c>
    </row>
    <row r="694" spans="1:11" x14ac:dyDescent="0.25">
      <c r="A694" s="4">
        <v>2002</v>
      </c>
      <c r="B694" s="4" t="s">
        <v>8</v>
      </c>
      <c r="C694" s="13">
        <v>1</v>
      </c>
      <c r="D694" s="13">
        <v>43</v>
      </c>
      <c r="E694" s="13">
        <v>9</v>
      </c>
      <c r="F694" s="13">
        <v>30</v>
      </c>
      <c r="G694" s="13">
        <v>16</v>
      </c>
      <c r="H694" s="13">
        <v>3</v>
      </c>
      <c r="I694" s="13">
        <v>31</v>
      </c>
      <c r="J694" s="13">
        <v>14</v>
      </c>
      <c r="K694" s="10">
        <f t="shared" si="20"/>
        <v>147</v>
      </c>
    </row>
    <row r="695" spans="1:11" x14ac:dyDescent="0.25">
      <c r="A695" s="4">
        <v>2002</v>
      </c>
      <c r="B695" s="4" t="s">
        <v>7</v>
      </c>
      <c r="D695" s="13">
        <v>44</v>
      </c>
      <c r="E695" s="13">
        <v>5</v>
      </c>
      <c r="F695" s="13">
        <v>23</v>
      </c>
      <c r="G695" s="13">
        <v>21</v>
      </c>
      <c r="H695" s="13">
        <v>1</v>
      </c>
      <c r="I695" s="13">
        <v>37</v>
      </c>
      <c r="J695" s="13">
        <v>9</v>
      </c>
      <c r="K695" s="10">
        <f t="shared" si="20"/>
        <v>140</v>
      </c>
    </row>
    <row r="696" spans="1:11" x14ac:dyDescent="0.25">
      <c r="A696" s="4">
        <v>2003</v>
      </c>
      <c r="B696" s="4" t="s">
        <v>36</v>
      </c>
      <c r="D696" s="13">
        <v>42</v>
      </c>
      <c r="E696" s="13">
        <v>6</v>
      </c>
      <c r="F696" s="13">
        <v>21</v>
      </c>
      <c r="G696" s="13">
        <v>11</v>
      </c>
      <c r="H696" s="13">
        <v>7</v>
      </c>
      <c r="I696" s="13">
        <v>21</v>
      </c>
      <c r="J696" s="13">
        <v>19</v>
      </c>
      <c r="K696" s="10">
        <f t="shared" si="20"/>
        <v>127</v>
      </c>
    </row>
    <row r="697" spans="1:11" x14ac:dyDescent="0.25">
      <c r="A697" s="4">
        <v>2003</v>
      </c>
      <c r="B697" s="4" t="s">
        <v>32</v>
      </c>
      <c r="C697" s="13">
        <v>3</v>
      </c>
      <c r="D697" s="13">
        <v>40</v>
      </c>
      <c r="E697" s="13">
        <v>2</v>
      </c>
      <c r="F697" s="13">
        <v>17</v>
      </c>
      <c r="G697" s="13">
        <v>14</v>
      </c>
      <c r="I697" s="13">
        <v>41</v>
      </c>
      <c r="J697" s="13">
        <v>12</v>
      </c>
      <c r="K697" s="10">
        <f t="shared" si="20"/>
        <v>129</v>
      </c>
    </row>
    <row r="698" spans="1:11" x14ac:dyDescent="0.25">
      <c r="A698" s="4">
        <v>2003</v>
      </c>
      <c r="B698" s="4" t="s">
        <v>29</v>
      </c>
      <c r="D698" s="13">
        <v>49</v>
      </c>
      <c r="E698" s="13">
        <v>4</v>
      </c>
      <c r="F698" s="13">
        <v>23</v>
      </c>
      <c r="G698" s="13">
        <v>17</v>
      </c>
      <c r="H698" s="13">
        <v>3</v>
      </c>
      <c r="I698" s="13">
        <v>36</v>
      </c>
      <c r="J698" s="13">
        <v>18</v>
      </c>
      <c r="K698" s="10">
        <f t="shared" si="20"/>
        <v>150</v>
      </c>
    </row>
    <row r="699" spans="1:11" x14ac:dyDescent="0.25">
      <c r="A699" s="4">
        <v>2003</v>
      </c>
      <c r="B699" s="4" t="s">
        <v>26</v>
      </c>
      <c r="D699" s="13">
        <v>47</v>
      </c>
      <c r="E699" s="13">
        <v>5</v>
      </c>
      <c r="F699" s="13">
        <v>36</v>
      </c>
      <c r="G699" s="13">
        <v>8</v>
      </c>
      <c r="H699" s="13">
        <v>4</v>
      </c>
      <c r="I699" s="13">
        <v>28</v>
      </c>
      <c r="J699" s="13">
        <v>22</v>
      </c>
      <c r="K699" s="10">
        <f t="shared" si="20"/>
        <v>150</v>
      </c>
    </row>
    <row r="700" spans="1:11" x14ac:dyDescent="0.25">
      <c r="A700" s="4">
        <v>2003</v>
      </c>
      <c r="B700" s="4" t="s">
        <v>23</v>
      </c>
      <c r="C700" s="13">
        <v>1</v>
      </c>
      <c r="D700" s="13">
        <v>42</v>
      </c>
      <c r="E700" s="13">
        <v>3</v>
      </c>
      <c r="F700" s="13">
        <v>22</v>
      </c>
      <c r="G700" s="13">
        <v>12</v>
      </c>
      <c r="H700" s="13">
        <v>3</v>
      </c>
      <c r="I700" s="13">
        <v>31</v>
      </c>
      <c r="J700" s="13">
        <v>11</v>
      </c>
      <c r="K700" s="10">
        <f t="shared" si="20"/>
        <v>125</v>
      </c>
    </row>
    <row r="701" spans="1:11" x14ac:dyDescent="0.25">
      <c r="A701" s="4">
        <v>2003</v>
      </c>
      <c r="B701" s="4" t="s">
        <v>20</v>
      </c>
      <c r="C701" s="13">
        <v>3</v>
      </c>
      <c r="D701" s="13">
        <v>32</v>
      </c>
      <c r="E701" s="13">
        <v>5</v>
      </c>
      <c r="F701" s="13">
        <v>37</v>
      </c>
      <c r="G701" s="13">
        <v>13</v>
      </c>
      <c r="H701" s="13">
        <v>5</v>
      </c>
      <c r="I701" s="13">
        <v>28</v>
      </c>
      <c r="J701" s="13">
        <v>13</v>
      </c>
      <c r="K701" s="10">
        <f t="shared" si="20"/>
        <v>136</v>
      </c>
    </row>
    <row r="702" spans="1:11" x14ac:dyDescent="0.25">
      <c r="A702" s="4">
        <v>2003</v>
      </c>
      <c r="B702" s="4" t="s">
        <v>17</v>
      </c>
      <c r="D702" s="13">
        <v>35</v>
      </c>
      <c r="E702" s="13">
        <v>4</v>
      </c>
      <c r="F702" s="13">
        <v>20</v>
      </c>
      <c r="G702" s="13">
        <v>12</v>
      </c>
      <c r="H702" s="13">
        <v>3</v>
      </c>
      <c r="I702" s="13">
        <v>20</v>
      </c>
      <c r="J702" s="13">
        <v>12</v>
      </c>
      <c r="K702" s="10">
        <f t="shared" si="20"/>
        <v>106</v>
      </c>
    </row>
    <row r="703" spans="1:11" x14ac:dyDescent="0.25">
      <c r="A703" s="4">
        <v>2003</v>
      </c>
      <c r="B703" s="4" t="s">
        <v>14</v>
      </c>
      <c r="D703" s="13">
        <v>51</v>
      </c>
      <c r="E703" s="13">
        <v>9</v>
      </c>
      <c r="F703" s="13">
        <v>28</v>
      </c>
      <c r="G703" s="13">
        <v>16</v>
      </c>
      <c r="H703" s="13">
        <v>3</v>
      </c>
      <c r="I703" s="13">
        <v>23</v>
      </c>
      <c r="J703" s="13">
        <v>9</v>
      </c>
      <c r="K703" s="10">
        <f t="shared" si="20"/>
        <v>139</v>
      </c>
    </row>
    <row r="704" spans="1:11" x14ac:dyDescent="0.25">
      <c r="A704" s="4">
        <v>2003</v>
      </c>
      <c r="B704" s="4" t="s">
        <v>12</v>
      </c>
      <c r="D704" s="13">
        <v>40</v>
      </c>
      <c r="E704" s="13">
        <v>4</v>
      </c>
      <c r="F704" s="13">
        <v>25</v>
      </c>
      <c r="G704" s="13">
        <v>12</v>
      </c>
      <c r="H704" s="13">
        <v>2</v>
      </c>
      <c r="I704" s="13">
        <v>23</v>
      </c>
      <c r="J704" s="13">
        <v>14</v>
      </c>
      <c r="K704" s="10">
        <f t="shared" si="20"/>
        <v>120</v>
      </c>
    </row>
    <row r="705" spans="1:11" x14ac:dyDescent="0.25">
      <c r="A705" s="4">
        <v>2003</v>
      </c>
      <c r="B705" s="4" t="s">
        <v>10</v>
      </c>
      <c r="C705" s="13">
        <v>1</v>
      </c>
      <c r="D705" s="13">
        <v>57</v>
      </c>
      <c r="E705" s="13">
        <v>1</v>
      </c>
      <c r="F705" s="13">
        <v>22</v>
      </c>
      <c r="G705" s="13">
        <v>16</v>
      </c>
      <c r="H705" s="13">
        <v>4</v>
      </c>
      <c r="I705" s="13">
        <v>24</v>
      </c>
      <c r="J705" s="13">
        <v>21</v>
      </c>
      <c r="K705" s="10">
        <f t="shared" si="20"/>
        <v>146</v>
      </c>
    </row>
    <row r="706" spans="1:11" x14ac:dyDescent="0.25">
      <c r="A706" s="4">
        <v>2003</v>
      </c>
      <c r="B706" s="4" t="s">
        <v>8</v>
      </c>
      <c r="C706" s="13">
        <v>1</v>
      </c>
      <c r="D706" s="13">
        <v>52</v>
      </c>
      <c r="E706" s="13">
        <v>6</v>
      </c>
      <c r="F706" s="13">
        <v>31</v>
      </c>
      <c r="G706" s="13">
        <v>10</v>
      </c>
      <c r="H706" s="13">
        <v>4</v>
      </c>
      <c r="I706" s="13">
        <v>24</v>
      </c>
      <c r="J706" s="13">
        <v>17</v>
      </c>
      <c r="K706" s="10">
        <f t="shared" si="20"/>
        <v>145</v>
      </c>
    </row>
    <row r="707" spans="1:11" x14ac:dyDescent="0.25">
      <c r="A707" s="4">
        <v>2003</v>
      </c>
      <c r="B707" s="4" t="s">
        <v>7</v>
      </c>
      <c r="C707" s="13">
        <v>2</v>
      </c>
      <c r="D707" s="13">
        <v>52</v>
      </c>
      <c r="E707" s="13">
        <v>4</v>
      </c>
      <c r="F707" s="13">
        <v>28</v>
      </c>
      <c r="G707" s="13">
        <v>16</v>
      </c>
      <c r="H707" s="13">
        <v>3</v>
      </c>
      <c r="I707" s="13">
        <v>31</v>
      </c>
      <c r="J707" s="13">
        <v>12</v>
      </c>
      <c r="K707" s="10">
        <f t="shared" si="20"/>
        <v>148</v>
      </c>
    </row>
    <row r="708" spans="1:11" x14ac:dyDescent="0.25">
      <c r="A708" s="4">
        <v>2004</v>
      </c>
      <c r="B708" s="4" t="s">
        <v>36</v>
      </c>
      <c r="C708" s="13">
        <v>2</v>
      </c>
      <c r="D708" s="13">
        <v>52</v>
      </c>
      <c r="E708" s="13">
        <v>2</v>
      </c>
      <c r="F708" s="13">
        <v>26</v>
      </c>
      <c r="G708" s="13">
        <v>13</v>
      </c>
      <c r="H708" s="13">
        <v>3</v>
      </c>
      <c r="I708" s="13">
        <v>32</v>
      </c>
      <c r="J708" s="13">
        <v>17</v>
      </c>
      <c r="K708" s="10">
        <f t="shared" si="20"/>
        <v>147</v>
      </c>
    </row>
    <row r="709" spans="1:11" x14ac:dyDescent="0.25">
      <c r="A709" s="4">
        <v>2004</v>
      </c>
      <c r="B709" s="4" t="s">
        <v>32</v>
      </c>
      <c r="D709" s="13">
        <v>44</v>
      </c>
      <c r="E709" s="13">
        <v>6</v>
      </c>
      <c r="F709" s="13">
        <v>12</v>
      </c>
      <c r="G709" s="13">
        <v>10</v>
      </c>
      <c r="H709" s="13">
        <v>10</v>
      </c>
      <c r="I709" s="13">
        <v>22</v>
      </c>
      <c r="J709" s="13">
        <v>13</v>
      </c>
      <c r="K709" s="10">
        <f t="shared" si="20"/>
        <v>117</v>
      </c>
    </row>
    <row r="710" spans="1:11" x14ac:dyDescent="0.25">
      <c r="A710" s="4">
        <v>2004</v>
      </c>
      <c r="B710" s="4" t="s">
        <v>29</v>
      </c>
      <c r="C710" s="13">
        <v>1</v>
      </c>
      <c r="D710" s="13">
        <v>48</v>
      </c>
      <c r="E710" s="13">
        <v>2</v>
      </c>
      <c r="F710" s="13">
        <v>30</v>
      </c>
      <c r="G710" s="13">
        <v>8</v>
      </c>
      <c r="H710" s="13">
        <v>5</v>
      </c>
      <c r="I710" s="13">
        <v>30</v>
      </c>
      <c r="J710" s="13">
        <v>15</v>
      </c>
      <c r="K710" s="10">
        <f t="shared" si="20"/>
        <v>139</v>
      </c>
    </row>
    <row r="711" spans="1:11" x14ac:dyDescent="0.25">
      <c r="A711" s="4">
        <v>2004</v>
      </c>
      <c r="B711" s="4" t="s">
        <v>26</v>
      </c>
      <c r="C711" s="13">
        <v>1</v>
      </c>
      <c r="D711" s="13">
        <v>34</v>
      </c>
      <c r="E711" s="13">
        <v>1</v>
      </c>
      <c r="F711" s="13">
        <v>28</v>
      </c>
      <c r="G711" s="13">
        <v>10</v>
      </c>
      <c r="H711" s="13">
        <v>5</v>
      </c>
      <c r="I711" s="13">
        <v>30</v>
      </c>
      <c r="J711" s="13">
        <v>14</v>
      </c>
      <c r="K711" s="10">
        <f t="shared" si="20"/>
        <v>123</v>
      </c>
    </row>
    <row r="712" spans="1:11" x14ac:dyDescent="0.25">
      <c r="A712" s="4">
        <v>2004</v>
      </c>
      <c r="B712" s="4" t="s">
        <v>23</v>
      </c>
      <c r="D712" s="13">
        <v>39</v>
      </c>
      <c r="E712" s="13">
        <v>3</v>
      </c>
      <c r="F712" s="13">
        <v>25</v>
      </c>
      <c r="G712" s="13">
        <v>12</v>
      </c>
      <c r="H712" s="13">
        <v>3</v>
      </c>
      <c r="I712" s="13">
        <v>46</v>
      </c>
      <c r="J712" s="13">
        <v>14</v>
      </c>
      <c r="K712" s="10">
        <f t="shared" si="20"/>
        <v>142</v>
      </c>
    </row>
    <row r="713" spans="1:11" x14ac:dyDescent="0.25">
      <c r="A713" s="4">
        <v>2004</v>
      </c>
      <c r="B713" s="4" t="s">
        <v>20</v>
      </c>
      <c r="C713" s="13">
        <v>1</v>
      </c>
      <c r="D713" s="13">
        <v>41</v>
      </c>
      <c r="E713" s="13">
        <v>3</v>
      </c>
      <c r="F713" s="13">
        <v>22</v>
      </c>
      <c r="G713" s="13">
        <v>14</v>
      </c>
      <c r="H713" s="13">
        <v>4</v>
      </c>
      <c r="I713" s="13">
        <v>28</v>
      </c>
      <c r="J713" s="13">
        <v>10</v>
      </c>
      <c r="K713" s="10">
        <f t="shared" si="20"/>
        <v>123</v>
      </c>
    </row>
    <row r="714" spans="1:11" x14ac:dyDescent="0.25">
      <c r="A714" s="4">
        <v>2004</v>
      </c>
      <c r="B714" s="4" t="s">
        <v>17</v>
      </c>
      <c r="C714" s="13">
        <v>1</v>
      </c>
      <c r="D714" s="13">
        <v>44</v>
      </c>
      <c r="E714" s="13">
        <v>2</v>
      </c>
      <c r="F714" s="13">
        <v>28</v>
      </c>
      <c r="G714" s="13">
        <v>18</v>
      </c>
      <c r="H714" s="13">
        <v>3</v>
      </c>
      <c r="I714" s="13">
        <v>27</v>
      </c>
      <c r="J714" s="13">
        <v>16</v>
      </c>
      <c r="K714" s="10">
        <f t="shared" si="20"/>
        <v>139</v>
      </c>
    </row>
    <row r="715" spans="1:11" x14ac:dyDescent="0.25">
      <c r="A715" s="4">
        <v>2004</v>
      </c>
      <c r="B715" s="4" t="s">
        <v>14</v>
      </c>
      <c r="D715" s="13">
        <v>43</v>
      </c>
      <c r="E715" s="13">
        <v>3</v>
      </c>
      <c r="F715" s="13">
        <v>32</v>
      </c>
      <c r="G715" s="13">
        <v>12</v>
      </c>
      <c r="H715" s="13">
        <v>3</v>
      </c>
      <c r="I715" s="13">
        <v>26</v>
      </c>
      <c r="J715" s="13">
        <v>16</v>
      </c>
      <c r="K715" s="10">
        <f t="shared" si="20"/>
        <v>135</v>
      </c>
    </row>
    <row r="716" spans="1:11" x14ac:dyDescent="0.25">
      <c r="A716" s="4">
        <v>2004</v>
      </c>
      <c r="B716" s="4" t="s">
        <v>12</v>
      </c>
      <c r="C716" s="13">
        <v>1</v>
      </c>
      <c r="D716" s="13">
        <v>35</v>
      </c>
      <c r="E716" s="13">
        <v>4</v>
      </c>
      <c r="F716" s="13">
        <v>21</v>
      </c>
      <c r="G716" s="13">
        <v>11</v>
      </c>
      <c r="H716" s="13">
        <v>7</v>
      </c>
      <c r="I716" s="13">
        <v>22</v>
      </c>
      <c r="J716" s="13">
        <v>21</v>
      </c>
      <c r="K716" s="10">
        <f t="shared" si="20"/>
        <v>122</v>
      </c>
    </row>
    <row r="717" spans="1:11" x14ac:dyDescent="0.25">
      <c r="A717" s="4">
        <v>2004</v>
      </c>
      <c r="B717" s="4" t="s">
        <v>10</v>
      </c>
      <c r="D717" s="13">
        <v>43</v>
      </c>
      <c r="E717" s="13">
        <v>2</v>
      </c>
      <c r="F717" s="13">
        <v>33</v>
      </c>
      <c r="G717" s="13">
        <v>15</v>
      </c>
      <c r="H717" s="13">
        <v>4</v>
      </c>
      <c r="I717" s="13">
        <v>28</v>
      </c>
      <c r="J717" s="13">
        <v>13</v>
      </c>
      <c r="K717" s="10">
        <f t="shared" si="20"/>
        <v>138</v>
      </c>
    </row>
    <row r="718" spans="1:11" x14ac:dyDescent="0.25">
      <c r="A718" s="4">
        <v>2004</v>
      </c>
      <c r="B718" s="4" t="s">
        <v>8</v>
      </c>
      <c r="C718" s="13">
        <v>2</v>
      </c>
      <c r="D718" s="13">
        <v>47</v>
      </c>
      <c r="E718" s="13">
        <v>3</v>
      </c>
      <c r="F718" s="13">
        <v>28</v>
      </c>
      <c r="G718" s="13">
        <v>7</v>
      </c>
      <c r="H718" s="13">
        <v>9</v>
      </c>
      <c r="I718" s="13">
        <v>25</v>
      </c>
      <c r="J718" s="13">
        <v>10</v>
      </c>
      <c r="K718" s="10">
        <f t="shared" si="20"/>
        <v>131</v>
      </c>
    </row>
    <row r="719" spans="1:11" x14ac:dyDescent="0.25">
      <c r="A719" s="4">
        <v>2004</v>
      </c>
      <c r="B719" s="4" t="s">
        <v>7</v>
      </c>
      <c r="D719" s="13">
        <v>40</v>
      </c>
      <c r="E719" s="13">
        <v>4</v>
      </c>
      <c r="F719" s="13">
        <v>26</v>
      </c>
      <c r="G719" s="13">
        <v>9</v>
      </c>
      <c r="H719" s="13">
        <v>2</v>
      </c>
      <c r="I719" s="13">
        <v>27</v>
      </c>
      <c r="J719" s="13">
        <v>19</v>
      </c>
      <c r="K719" s="10">
        <f t="shared" si="20"/>
        <v>127</v>
      </c>
    </row>
    <row r="720" spans="1:11" x14ac:dyDescent="0.25">
      <c r="A720" s="4">
        <v>2005</v>
      </c>
      <c r="B720" s="4" t="s">
        <v>36</v>
      </c>
      <c r="C720" s="13">
        <v>1</v>
      </c>
      <c r="D720" s="13">
        <v>35</v>
      </c>
      <c r="E720" s="13">
        <v>1</v>
      </c>
      <c r="F720" s="13">
        <v>17</v>
      </c>
      <c r="G720" s="13">
        <v>6</v>
      </c>
      <c r="H720" s="13">
        <v>4</v>
      </c>
      <c r="I720" s="13">
        <v>33</v>
      </c>
      <c r="J720" s="13">
        <v>14</v>
      </c>
      <c r="K720" s="10">
        <f t="shared" si="20"/>
        <v>111</v>
      </c>
    </row>
    <row r="721" spans="1:11" x14ac:dyDescent="0.25">
      <c r="A721" s="4">
        <v>2005</v>
      </c>
      <c r="B721" s="4" t="s">
        <v>32</v>
      </c>
      <c r="C721" s="13">
        <v>2</v>
      </c>
      <c r="D721" s="13">
        <v>38</v>
      </c>
      <c r="E721" s="13">
        <v>5</v>
      </c>
      <c r="F721" s="13">
        <v>21</v>
      </c>
      <c r="G721" s="13">
        <v>9</v>
      </c>
      <c r="H721" s="13">
        <v>2</v>
      </c>
      <c r="I721" s="13">
        <v>27</v>
      </c>
      <c r="J721" s="13">
        <v>14</v>
      </c>
      <c r="K721" s="10">
        <f t="shared" si="20"/>
        <v>118</v>
      </c>
    </row>
    <row r="722" spans="1:11" x14ac:dyDescent="0.25">
      <c r="A722" s="4">
        <v>2005</v>
      </c>
      <c r="B722" s="4" t="s">
        <v>29</v>
      </c>
      <c r="C722" s="13">
        <v>1</v>
      </c>
      <c r="D722" s="13">
        <v>37</v>
      </c>
      <c r="E722" s="13">
        <v>4</v>
      </c>
      <c r="F722" s="13">
        <v>24</v>
      </c>
      <c r="G722" s="13">
        <v>27</v>
      </c>
      <c r="H722" s="13">
        <v>2</v>
      </c>
      <c r="I722" s="13">
        <v>47</v>
      </c>
      <c r="J722" s="13">
        <v>14</v>
      </c>
      <c r="K722" s="10">
        <f t="shared" si="20"/>
        <v>156</v>
      </c>
    </row>
    <row r="723" spans="1:11" x14ac:dyDescent="0.25">
      <c r="A723" s="4">
        <v>2005</v>
      </c>
      <c r="B723" s="4" t="s">
        <v>26</v>
      </c>
      <c r="C723" s="13">
        <v>4</v>
      </c>
      <c r="D723" s="13">
        <v>45</v>
      </c>
      <c r="E723" s="13">
        <v>4</v>
      </c>
      <c r="F723" s="13">
        <v>32</v>
      </c>
      <c r="G723" s="13">
        <v>10</v>
      </c>
      <c r="I723" s="13">
        <v>21</v>
      </c>
      <c r="J723" s="13">
        <v>18</v>
      </c>
      <c r="K723" s="10">
        <f t="shared" si="20"/>
        <v>134</v>
      </c>
    </row>
    <row r="724" spans="1:11" x14ac:dyDescent="0.25">
      <c r="A724" s="4">
        <v>2005</v>
      </c>
      <c r="B724" s="4" t="s">
        <v>23</v>
      </c>
      <c r="C724" s="13">
        <v>3</v>
      </c>
      <c r="D724" s="13">
        <v>56</v>
      </c>
      <c r="E724" s="13">
        <v>1</v>
      </c>
      <c r="F724" s="13">
        <v>21</v>
      </c>
      <c r="G724" s="13">
        <v>14</v>
      </c>
      <c r="H724" s="13">
        <v>8</v>
      </c>
      <c r="I724" s="13">
        <v>29</v>
      </c>
      <c r="J724" s="13">
        <v>12</v>
      </c>
      <c r="K724" s="10">
        <f t="shared" si="20"/>
        <v>144</v>
      </c>
    </row>
    <row r="725" spans="1:11" x14ac:dyDescent="0.25">
      <c r="A725" s="4">
        <v>2005</v>
      </c>
      <c r="B725" s="4" t="s">
        <v>20</v>
      </c>
      <c r="D725" s="13">
        <v>40</v>
      </c>
      <c r="E725" s="13">
        <v>7</v>
      </c>
      <c r="F725" s="13">
        <v>29</v>
      </c>
      <c r="G725" s="13">
        <v>7</v>
      </c>
      <c r="H725" s="13">
        <v>9</v>
      </c>
      <c r="I725" s="13">
        <v>23</v>
      </c>
      <c r="J725" s="13">
        <v>7</v>
      </c>
      <c r="K725" s="10">
        <f t="shared" ref="K725:K788" si="21">SUM(C725:J725)</f>
        <v>122</v>
      </c>
    </row>
    <row r="726" spans="1:11" x14ac:dyDescent="0.25">
      <c r="A726" s="4">
        <v>2005</v>
      </c>
      <c r="B726" s="4" t="s">
        <v>17</v>
      </c>
      <c r="C726" s="13">
        <v>6</v>
      </c>
      <c r="D726" s="13">
        <v>50</v>
      </c>
      <c r="E726" s="13">
        <v>5</v>
      </c>
      <c r="F726" s="13">
        <v>22</v>
      </c>
      <c r="G726" s="13">
        <v>17</v>
      </c>
      <c r="I726" s="13">
        <v>30</v>
      </c>
      <c r="J726" s="13">
        <v>10</v>
      </c>
      <c r="K726" s="10">
        <f t="shared" si="21"/>
        <v>140</v>
      </c>
    </row>
    <row r="727" spans="1:11" x14ac:dyDescent="0.25">
      <c r="A727" s="4">
        <v>2005</v>
      </c>
      <c r="B727" s="4" t="s">
        <v>14</v>
      </c>
      <c r="C727" s="13">
        <v>1</v>
      </c>
      <c r="D727" s="13">
        <v>40</v>
      </c>
      <c r="E727" s="13">
        <v>7</v>
      </c>
      <c r="F727" s="13">
        <v>42</v>
      </c>
      <c r="G727" s="13">
        <v>14</v>
      </c>
      <c r="H727" s="13">
        <v>3</v>
      </c>
      <c r="I727" s="13">
        <v>25</v>
      </c>
      <c r="J727" s="13">
        <v>19</v>
      </c>
      <c r="K727" s="10">
        <f t="shared" si="21"/>
        <v>151</v>
      </c>
    </row>
    <row r="728" spans="1:11" x14ac:dyDescent="0.25">
      <c r="A728" s="4">
        <v>2005</v>
      </c>
      <c r="B728" s="4" t="s">
        <v>12</v>
      </c>
      <c r="C728" s="13">
        <v>3</v>
      </c>
      <c r="D728" s="13">
        <v>44</v>
      </c>
      <c r="E728" s="13">
        <v>8</v>
      </c>
      <c r="F728" s="13">
        <v>25</v>
      </c>
      <c r="G728" s="13">
        <v>8</v>
      </c>
      <c r="H728" s="13">
        <v>5</v>
      </c>
      <c r="I728" s="13">
        <v>25</v>
      </c>
      <c r="J728" s="13">
        <v>18</v>
      </c>
      <c r="K728" s="10">
        <f t="shared" si="21"/>
        <v>136</v>
      </c>
    </row>
    <row r="729" spans="1:11" x14ac:dyDescent="0.25">
      <c r="A729" s="4">
        <v>2005</v>
      </c>
      <c r="B729" s="4" t="s">
        <v>10</v>
      </c>
      <c r="C729" s="13">
        <v>2</v>
      </c>
      <c r="D729" s="13">
        <v>40</v>
      </c>
      <c r="E729" s="13">
        <v>3</v>
      </c>
      <c r="F729" s="13">
        <v>30</v>
      </c>
      <c r="G729" s="13">
        <v>8</v>
      </c>
      <c r="H729" s="13">
        <v>4</v>
      </c>
      <c r="I729" s="13">
        <v>33</v>
      </c>
      <c r="J729" s="13">
        <v>9</v>
      </c>
      <c r="K729" s="10">
        <f t="shared" si="21"/>
        <v>129</v>
      </c>
    </row>
    <row r="730" spans="1:11" x14ac:dyDescent="0.25">
      <c r="A730" s="4">
        <v>2005</v>
      </c>
      <c r="B730" s="4" t="s">
        <v>8</v>
      </c>
      <c r="C730" s="13">
        <v>2</v>
      </c>
      <c r="D730" s="13">
        <v>37</v>
      </c>
      <c r="E730" s="13">
        <v>5</v>
      </c>
      <c r="F730" s="13">
        <v>30</v>
      </c>
      <c r="G730" s="13">
        <v>14</v>
      </c>
      <c r="H730" s="13">
        <v>6</v>
      </c>
      <c r="I730" s="13">
        <v>17</v>
      </c>
      <c r="J730" s="13">
        <v>13</v>
      </c>
      <c r="K730" s="10">
        <f t="shared" si="21"/>
        <v>124</v>
      </c>
    </row>
    <row r="731" spans="1:11" x14ac:dyDescent="0.25">
      <c r="A731" s="4">
        <v>2005</v>
      </c>
      <c r="B731" s="4" t="s">
        <v>7</v>
      </c>
      <c r="C731" s="13">
        <v>1</v>
      </c>
      <c r="D731" s="13">
        <v>46</v>
      </c>
      <c r="E731" s="13">
        <v>5</v>
      </c>
      <c r="F731" s="13">
        <v>37</v>
      </c>
      <c r="G731" s="13">
        <v>14</v>
      </c>
      <c r="H731" s="13">
        <v>8</v>
      </c>
      <c r="I731" s="13">
        <v>36</v>
      </c>
      <c r="J731" s="13">
        <v>15</v>
      </c>
      <c r="K731" s="10">
        <f t="shared" si="21"/>
        <v>162</v>
      </c>
    </row>
    <row r="732" spans="1:11" x14ac:dyDescent="0.25">
      <c r="A732" s="4">
        <v>2006</v>
      </c>
      <c r="B732" s="4" t="s">
        <v>36</v>
      </c>
      <c r="D732" s="13">
        <v>57</v>
      </c>
      <c r="E732" s="13">
        <v>1</v>
      </c>
      <c r="F732" s="13">
        <v>29</v>
      </c>
      <c r="G732" s="13">
        <v>13</v>
      </c>
      <c r="H732" s="13">
        <v>5</v>
      </c>
      <c r="I732" s="13">
        <v>24</v>
      </c>
      <c r="J732" s="13">
        <v>26</v>
      </c>
      <c r="K732" s="10">
        <f t="shared" si="21"/>
        <v>155</v>
      </c>
    </row>
    <row r="733" spans="1:11" x14ac:dyDescent="0.25">
      <c r="A733" s="4">
        <v>2006</v>
      </c>
      <c r="B733" s="4" t="s">
        <v>32</v>
      </c>
      <c r="C733" s="13">
        <v>2</v>
      </c>
      <c r="D733" s="13">
        <v>39</v>
      </c>
      <c r="E733" s="13">
        <v>2</v>
      </c>
      <c r="F733" s="13">
        <v>20</v>
      </c>
      <c r="G733" s="13">
        <v>8</v>
      </c>
      <c r="H733" s="13">
        <v>7</v>
      </c>
      <c r="I733" s="13">
        <v>37</v>
      </c>
      <c r="J733" s="13">
        <v>12</v>
      </c>
      <c r="K733" s="10">
        <f t="shared" si="21"/>
        <v>127</v>
      </c>
    </row>
    <row r="734" spans="1:11" x14ac:dyDescent="0.25">
      <c r="A734" s="4">
        <v>2006</v>
      </c>
      <c r="B734" s="4" t="s">
        <v>29</v>
      </c>
      <c r="D734" s="13">
        <v>54</v>
      </c>
      <c r="E734" s="13">
        <v>2</v>
      </c>
      <c r="F734" s="13">
        <v>25</v>
      </c>
      <c r="G734" s="13">
        <v>12</v>
      </c>
      <c r="H734" s="13">
        <v>3</v>
      </c>
      <c r="I734" s="13">
        <v>23</v>
      </c>
      <c r="J734" s="13">
        <v>12</v>
      </c>
      <c r="K734" s="10">
        <f t="shared" si="21"/>
        <v>131</v>
      </c>
    </row>
    <row r="735" spans="1:11" x14ac:dyDescent="0.25">
      <c r="A735" s="4">
        <v>2006</v>
      </c>
      <c r="B735" s="4" t="s">
        <v>26</v>
      </c>
      <c r="D735" s="13">
        <v>49</v>
      </c>
      <c r="E735" s="13">
        <v>5</v>
      </c>
      <c r="F735" s="13">
        <v>26</v>
      </c>
      <c r="G735" s="13">
        <v>10</v>
      </c>
      <c r="I735" s="13">
        <v>23</v>
      </c>
      <c r="J735" s="13">
        <v>11</v>
      </c>
      <c r="K735" s="10">
        <f t="shared" si="21"/>
        <v>124</v>
      </c>
    </row>
    <row r="736" spans="1:11" x14ac:dyDescent="0.25">
      <c r="A736" s="4">
        <v>2006</v>
      </c>
      <c r="B736" s="4" t="s">
        <v>23</v>
      </c>
      <c r="C736" s="13">
        <v>1</v>
      </c>
      <c r="D736" s="13">
        <v>37</v>
      </c>
      <c r="E736" s="13">
        <v>2</v>
      </c>
      <c r="F736" s="13">
        <v>29</v>
      </c>
      <c r="G736" s="13">
        <v>12</v>
      </c>
      <c r="H736" s="13">
        <v>9</v>
      </c>
      <c r="I736" s="13">
        <v>27</v>
      </c>
      <c r="J736" s="13">
        <v>15</v>
      </c>
      <c r="K736" s="10">
        <f t="shared" si="21"/>
        <v>132</v>
      </c>
    </row>
    <row r="737" spans="1:11" x14ac:dyDescent="0.25">
      <c r="A737" s="4">
        <v>2006</v>
      </c>
      <c r="B737" s="4" t="s">
        <v>20</v>
      </c>
      <c r="C737" s="13">
        <v>1</v>
      </c>
      <c r="D737" s="13">
        <v>43</v>
      </c>
      <c r="E737" s="13">
        <v>3</v>
      </c>
      <c r="F737" s="13">
        <v>27</v>
      </c>
      <c r="G737" s="13">
        <v>16</v>
      </c>
      <c r="H737" s="13">
        <v>6</v>
      </c>
      <c r="I737" s="13">
        <v>23</v>
      </c>
      <c r="J737" s="13">
        <v>17</v>
      </c>
      <c r="K737" s="10">
        <f t="shared" si="21"/>
        <v>136</v>
      </c>
    </row>
    <row r="738" spans="1:11" x14ac:dyDescent="0.25">
      <c r="A738" s="4">
        <v>2006</v>
      </c>
      <c r="B738" s="4" t="s">
        <v>17</v>
      </c>
      <c r="D738" s="13">
        <v>34</v>
      </c>
      <c r="E738" s="13">
        <v>6</v>
      </c>
      <c r="F738" s="13">
        <v>25</v>
      </c>
      <c r="G738" s="13">
        <v>8</v>
      </c>
      <c r="H738" s="13">
        <v>1</v>
      </c>
      <c r="I738" s="13">
        <v>25</v>
      </c>
      <c r="J738" s="13">
        <v>16</v>
      </c>
      <c r="K738" s="10">
        <f t="shared" si="21"/>
        <v>115</v>
      </c>
    </row>
    <row r="739" spans="1:11" x14ac:dyDescent="0.25">
      <c r="A739" s="4">
        <v>2006</v>
      </c>
      <c r="B739" s="4" t="s">
        <v>14</v>
      </c>
      <c r="C739" s="13">
        <v>2</v>
      </c>
      <c r="D739" s="13">
        <v>34</v>
      </c>
      <c r="E739" s="13">
        <v>11</v>
      </c>
      <c r="F739" s="13">
        <v>28</v>
      </c>
      <c r="G739" s="13">
        <v>8</v>
      </c>
      <c r="H739" s="13">
        <v>3</v>
      </c>
      <c r="I739" s="13">
        <v>22</v>
      </c>
      <c r="J739" s="13">
        <v>19</v>
      </c>
      <c r="K739" s="10">
        <f t="shared" si="21"/>
        <v>127</v>
      </c>
    </row>
    <row r="740" spans="1:11" x14ac:dyDescent="0.25">
      <c r="A740" s="4">
        <v>2006</v>
      </c>
      <c r="B740" s="4" t="s">
        <v>12</v>
      </c>
      <c r="C740" s="13">
        <v>1</v>
      </c>
      <c r="D740" s="13">
        <v>33</v>
      </c>
      <c r="E740" s="13">
        <v>1</v>
      </c>
      <c r="F740" s="13">
        <v>32</v>
      </c>
      <c r="G740" s="13">
        <v>8</v>
      </c>
      <c r="H740" s="13">
        <v>5</v>
      </c>
      <c r="I740" s="13">
        <v>43</v>
      </c>
      <c r="J740" s="13">
        <v>16</v>
      </c>
      <c r="K740" s="10">
        <f t="shared" si="21"/>
        <v>139</v>
      </c>
    </row>
    <row r="741" spans="1:11" x14ac:dyDescent="0.25">
      <c r="A741" s="4">
        <v>2006</v>
      </c>
      <c r="B741" s="4" t="s">
        <v>10</v>
      </c>
      <c r="C741" s="13">
        <v>2</v>
      </c>
      <c r="D741" s="13">
        <v>42</v>
      </c>
      <c r="E741" s="13">
        <v>5</v>
      </c>
      <c r="F741" s="13">
        <v>29</v>
      </c>
      <c r="G741" s="13">
        <v>4</v>
      </c>
      <c r="H741" s="13">
        <v>2</v>
      </c>
      <c r="I741" s="13">
        <v>20</v>
      </c>
      <c r="J741" s="13">
        <v>17</v>
      </c>
      <c r="K741" s="10">
        <f t="shared" si="21"/>
        <v>121</v>
      </c>
    </row>
    <row r="742" spans="1:11" x14ac:dyDescent="0.25">
      <c r="A742" s="4">
        <v>2006</v>
      </c>
      <c r="B742" s="4" t="s">
        <v>8</v>
      </c>
      <c r="C742" s="13">
        <v>1</v>
      </c>
      <c r="D742" s="13">
        <v>38</v>
      </c>
      <c r="E742" s="13">
        <v>4</v>
      </c>
      <c r="F742" s="13">
        <v>30</v>
      </c>
      <c r="G742" s="13">
        <v>8</v>
      </c>
      <c r="H742" s="13">
        <v>9</v>
      </c>
      <c r="I742" s="13">
        <v>31</v>
      </c>
      <c r="J742" s="13">
        <v>16</v>
      </c>
      <c r="K742" s="10">
        <f t="shared" si="21"/>
        <v>137</v>
      </c>
    </row>
    <row r="743" spans="1:11" x14ac:dyDescent="0.25">
      <c r="A743" s="4">
        <v>2006</v>
      </c>
      <c r="B743" s="4" t="s">
        <v>7</v>
      </c>
      <c r="C743" s="13">
        <v>3</v>
      </c>
      <c r="D743" s="13">
        <v>36</v>
      </c>
      <c r="E743" s="13">
        <v>3</v>
      </c>
      <c r="F743" s="13">
        <v>35</v>
      </c>
      <c r="G743" s="13">
        <v>10</v>
      </c>
      <c r="H743" s="13">
        <v>5</v>
      </c>
      <c r="I743" s="13">
        <v>39</v>
      </c>
      <c r="J743" s="13">
        <v>23</v>
      </c>
      <c r="K743" s="10">
        <f t="shared" si="21"/>
        <v>154</v>
      </c>
    </row>
    <row r="744" spans="1:11" x14ac:dyDescent="0.25">
      <c r="A744" s="4">
        <v>2007</v>
      </c>
      <c r="B744" s="4" t="s">
        <v>36</v>
      </c>
      <c r="D744" s="13">
        <v>34</v>
      </c>
      <c r="E744" s="13">
        <v>5</v>
      </c>
      <c r="F744" s="13">
        <v>21</v>
      </c>
      <c r="G744" s="13">
        <v>12</v>
      </c>
      <c r="H744" s="13">
        <v>5</v>
      </c>
      <c r="I744" s="13">
        <v>23</v>
      </c>
      <c r="J744" s="13">
        <v>32</v>
      </c>
      <c r="K744" s="10">
        <f t="shared" si="21"/>
        <v>132</v>
      </c>
    </row>
    <row r="745" spans="1:11" x14ac:dyDescent="0.25">
      <c r="A745" s="4">
        <v>2007</v>
      </c>
      <c r="B745" s="4" t="s">
        <v>32</v>
      </c>
      <c r="C745" s="13">
        <v>1</v>
      </c>
      <c r="D745" s="13">
        <v>30</v>
      </c>
      <c r="E745" s="13">
        <v>3</v>
      </c>
      <c r="F745" s="13">
        <v>36</v>
      </c>
      <c r="G745" s="13">
        <v>9</v>
      </c>
      <c r="H745" s="13">
        <v>4</v>
      </c>
      <c r="I745" s="13">
        <v>23</v>
      </c>
      <c r="J745" s="13">
        <v>15</v>
      </c>
      <c r="K745" s="10">
        <f t="shared" si="21"/>
        <v>121</v>
      </c>
    </row>
    <row r="746" spans="1:11" x14ac:dyDescent="0.25">
      <c r="A746" s="4">
        <v>2007</v>
      </c>
      <c r="B746" s="4" t="s">
        <v>29</v>
      </c>
      <c r="C746" s="13">
        <v>1</v>
      </c>
      <c r="D746" s="13">
        <v>42</v>
      </c>
      <c r="E746" s="13">
        <v>2</v>
      </c>
      <c r="F746" s="13">
        <v>30</v>
      </c>
      <c r="G746" s="13">
        <v>10</v>
      </c>
      <c r="H746" s="13">
        <v>5</v>
      </c>
      <c r="I746" s="13">
        <v>32</v>
      </c>
      <c r="J746" s="13">
        <v>27</v>
      </c>
      <c r="K746" s="10">
        <f t="shared" si="21"/>
        <v>149</v>
      </c>
    </row>
    <row r="747" spans="1:11" x14ac:dyDescent="0.25">
      <c r="A747" s="4">
        <v>2007</v>
      </c>
      <c r="B747" s="4" t="s">
        <v>26</v>
      </c>
      <c r="C747" s="13">
        <v>3</v>
      </c>
      <c r="D747" s="13">
        <v>47</v>
      </c>
      <c r="E747" s="13">
        <v>1</v>
      </c>
      <c r="F747" s="13">
        <v>25</v>
      </c>
      <c r="G747" s="13">
        <v>14</v>
      </c>
      <c r="H747" s="13">
        <v>11</v>
      </c>
      <c r="I747" s="13">
        <v>25</v>
      </c>
      <c r="J747" s="13">
        <v>10</v>
      </c>
      <c r="K747" s="10">
        <f t="shared" si="21"/>
        <v>136</v>
      </c>
    </row>
    <row r="748" spans="1:11" x14ac:dyDescent="0.25">
      <c r="A748" s="4">
        <v>2007</v>
      </c>
      <c r="B748" s="4" t="s">
        <v>23</v>
      </c>
      <c r="C748" s="13">
        <v>1</v>
      </c>
      <c r="D748" s="13">
        <v>31</v>
      </c>
      <c r="E748" s="13">
        <v>3</v>
      </c>
      <c r="F748" s="13">
        <v>41</v>
      </c>
      <c r="G748" s="13">
        <v>8</v>
      </c>
      <c r="H748" s="13">
        <v>2</v>
      </c>
      <c r="I748" s="13">
        <v>26</v>
      </c>
      <c r="J748" s="13">
        <v>21</v>
      </c>
      <c r="K748" s="10">
        <f t="shared" si="21"/>
        <v>133</v>
      </c>
    </row>
    <row r="749" spans="1:11" x14ac:dyDescent="0.25">
      <c r="A749" s="4">
        <v>2007</v>
      </c>
      <c r="B749" s="4" t="s">
        <v>20</v>
      </c>
      <c r="C749" s="13">
        <v>2</v>
      </c>
      <c r="D749" s="13">
        <v>41</v>
      </c>
      <c r="E749" s="13">
        <v>7</v>
      </c>
      <c r="F749" s="13">
        <v>34</v>
      </c>
      <c r="G749" s="13">
        <v>5</v>
      </c>
      <c r="H749" s="13">
        <v>4</v>
      </c>
      <c r="I749" s="13">
        <v>28</v>
      </c>
      <c r="J749" s="13">
        <v>11</v>
      </c>
      <c r="K749" s="10">
        <f t="shared" si="21"/>
        <v>132</v>
      </c>
    </row>
    <row r="750" spans="1:11" x14ac:dyDescent="0.25">
      <c r="A750" s="4">
        <v>2007</v>
      </c>
      <c r="B750" s="4" t="s">
        <v>17</v>
      </c>
      <c r="C750" s="13">
        <v>1</v>
      </c>
      <c r="D750" s="13">
        <v>41</v>
      </c>
      <c r="E750" s="13">
        <v>6</v>
      </c>
      <c r="F750" s="13">
        <v>29</v>
      </c>
      <c r="G750" s="13">
        <v>7</v>
      </c>
      <c r="H750" s="13">
        <v>4</v>
      </c>
      <c r="I750" s="13">
        <v>28</v>
      </c>
      <c r="J750" s="13">
        <v>18</v>
      </c>
      <c r="K750" s="10">
        <f t="shared" si="21"/>
        <v>134</v>
      </c>
    </row>
    <row r="751" spans="1:11" x14ac:dyDescent="0.25">
      <c r="A751" s="4">
        <v>2007</v>
      </c>
      <c r="B751" s="4" t="s">
        <v>14</v>
      </c>
      <c r="C751" s="13">
        <v>2</v>
      </c>
      <c r="D751" s="13">
        <v>30</v>
      </c>
      <c r="E751" s="13">
        <v>6</v>
      </c>
      <c r="F751" s="13">
        <v>37</v>
      </c>
      <c r="G751" s="13">
        <v>11</v>
      </c>
      <c r="H751" s="13">
        <v>2</v>
      </c>
      <c r="I751" s="13">
        <v>20</v>
      </c>
      <c r="J751" s="13">
        <v>20</v>
      </c>
      <c r="K751" s="10">
        <f t="shared" si="21"/>
        <v>128</v>
      </c>
    </row>
    <row r="752" spans="1:11" x14ac:dyDescent="0.25">
      <c r="A752" s="4">
        <v>2007</v>
      </c>
      <c r="B752" s="4" t="s">
        <v>12</v>
      </c>
      <c r="D752" s="13">
        <v>32</v>
      </c>
      <c r="E752" s="13">
        <v>4</v>
      </c>
      <c r="F752" s="13">
        <v>31</v>
      </c>
      <c r="G752" s="13">
        <v>10</v>
      </c>
      <c r="H752" s="13">
        <v>1</v>
      </c>
      <c r="I752" s="13">
        <v>23</v>
      </c>
      <c r="J752" s="13">
        <v>19</v>
      </c>
      <c r="K752" s="10">
        <f t="shared" si="21"/>
        <v>120</v>
      </c>
    </row>
    <row r="753" spans="1:11" x14ac:dyDescent="0.25">
      <c r="A753" s="4">
        <v>2007</v>
      </c>
      <c r="B753" s="4" t="s">
        <v>10</v>
      </c>
      <c r="C753" s="13">
        <v>1</v>
      </c>
      <c r="D753" s="13">
        <v>33</v>
      </c>
      <c r="E753" s="13">
        <v>7</v>
      </c>
      <c r="F753" s="13">
        <v>23</v>
      </c>
      <c r="G753" s="13">
        <v>11</v>
      </c>
      <c r="H753" s="13">
        <v>1</v>
      </c>
      <c r="I753" s="13">
        <v>37</v>
      </c>
      <c r="J753" s="13">
        <v>16</v>
      </c>
      <c r="K753" s="10">
        <f t="shared" si="21"/>
        <v>129</v>
      </c>
    </row>
    <row r="754" spans="1:11" x14ac:dyDescent="0.25">
      <c r="A754" s="4">
        <v>2007</v>
      </c>
      <c r="B754" s="4" t="s">
        <v>8</v>
      </c>
      <c r="C754" s="13">
        <v>1</v>
      </c>
      <c r="D754" s="13">
        <v>37</v>
      </c>
      <c r="E754" s="13">
        <v>4</v>
      </c>
      <c r="F754" s="13">
        <v>28</v>
      </c>
      <c r="G754" s="13">
        <v>13</v>
      </c>
      <c r="H754" s="13">
        <v>2</v>
      </c>
      <c r="I754" s="13">
        <v>26</v>
      </c>
      <c r="J754" s="13">
        <v>20</v>
      </c>
      <c r="K754" s="10">
        <f t="shared" si="21"/>
        <v>131</v>
      </c>
    </row>
    <row r="755" spans="1:11" x14ac:dyDescent="0.25">
      <c r="A755" s="4">
        <v>2007</v>
      </c>
      <c r="B755" s="4" t="s">
        <v>7</v>
      </c>
      <c r="C755" s="13">
        <v>1</v>
      </c>
      <c r="D755" s="13">
        <v>37</v>
      </c>
      <c r="E755" s="13">
        <v>10</v>
      </c>
      <c r="F755" s="13">
        <v>25</v>
      </c>
      <c r="G755" s="13">
        <v>14</v>
      </c>
      <c r="H755" s="13">
        <v>4</v>
      </c>
      <c r="I755" s="13">
        <v>41</v>
      </c>
      <c r="J755" s="13">
        <v>26</v>
      </c>
      <c r="K755" s="10">
        <f t="shared" si="21"/>
        <v>158</v>
      </c>
    </row>
    <row r="756" spans="1:11" x14ac:dyDescent="0.25">
      <c r="A756" s="4">
        <v>2008</v>
      </c>
      <c r="B756" s="4" t="s">
        <v>36</v>
      </c>
      <c r="C756" s="13">
        <v>1</v>
      </c>
      <c r="D756" s="13">
        <v>28</v>
      </c>
      <c r="E756" s="13">
        <v>2</v>
      </c>
      <c r="F756" s="13">
        <v>28</v>
      </c>
      <c r="G756" s="13">
        <v>5</v>
      </c>
      <c r="H756" s="13">
        <v>5</v>
      </c>
      <c r="I756" s="13">
        <v>28</v>
      </c>
      <c r="J756" s="13">
        <v>15</v>
      </c>
      <c r="K756" s="10">
        <f t="shared" si="21"/>
        <v>112</v>
      </c>
    </row>
    <row r="757" spans="1:11" x14ac:dyDescent="0.25">
      <c r="A757" s="4">
        <v>2008</v>
      </c>
      <c r="B757" s="4" t="s">
        <v>32</v>
      </c>
      <c r="C757" s="13">
        <v>1</v>
      </c>
      <c r="D757" s="13">
        <v>29</v>
      </c>
      <c r="E757" s="13">
        <v>5</v>
      </c>
      <c r="F757" s="13">
        <v>24</v>
      </c>
      <c r="G757" s="13">
        <v>9</v>
      </c>
      <c r="H757" s="13">
        <v>3</v>
      </c>
      <c r="I757" s="13">
        <v>20</v>
      </c>
      <c r="J757" s="13">
        <v>12</v>
      </c>
      <c r="K757" s="10">
        <f t="shared" si="21"/>
        <v>103</v>
      </c>
    </row>
    <row r="758" spans="1:11" x14ac:dyDescent="0.25">
      <c r="A758" s="4">
        <v>2008</v>
      </c>
      <c r="B758" s="4" t="s">
        <v>29</v>
      </c>
      <c r="D758" s="13">
        <v>29</v>
      </c>
      <c r="E758" s="13">
        <v>4</v>
      </c>
      <c r="F758" s="13">
        <v>28</v>
      </c>
      <c r="G758" s="13">
        <v>7</v>
      </c>
      <c r="H758" s="13">
        <v>7</v>
      </c>
      <c r="I758" s="13">
        <v>37</v>
      </c>
      <c r="J758" s="13">
        <v>22</v>
      </c>
      <c r="K758" s="10">
        <f t="shared" si="21"/>
        <v>134</v>
      </c>
    </row>
    <row r="759" spans="1:11" x14ac:dyDescent="0.25">
      <c r="A759" s="4">
        <v>2008</v>
      </c>
      <c r="B759" s="4" t="s">
        <v>26</v>
      </c>
      <c r="C759" s="13">
        <v>1</v>
      </c>
      <c r="D759" s="13">
        <v>26</v>
      </c>
      <c r="E759" s="13">
        <v>4</v>
      </c>
      <c r="F759" s="13">
        <v>26</v>
      </c>
      <c r="G759" s="13">
        <v>9</v>
      </c>
      <c r="H759" s="13">
        <v>3</v>
      </c>
      <c r="I759" s="13">
        <v>25</v>
      </c>
      <c r="J759" s="13">
        <v>14</v>
      </c>
      <c r="K759" s="10">
        <f t="shared" si="21"/>
        <v>108</v>
      </c>
    </row>
    <row r="760" spans="1:11" x14ac:dyDescent="0.25">
      <c r="A760" s="4">
        <v>2008</v>
      </c>
      <c r="B760" s="4" t="s">
        <v>23</v>
      </c>
      <c r="C760" s="13">
        <v>2</v>
      </c>
      <c r="D760" s="13">
        <v>24</v>
      </c>
      <c r="E760" s="13">
        <v>10</v>
      </c>
      <c r="F760" s="13">
        <v>21</v>
      </c>
      <c r="G760" s="13">
        <v>5</v>
      </c>
      <c r="H760" s="13">
        <v>4</v>
      </c>
      <c r="I760" s="13">
        <v>25</v>
      </c>
      <c r="J760" s="13">
        <v>17</v>
      </c>
      <c r="K760" s="10">
        <f t="shared" si="21"/>
        <v>108</v>
      </c>
    </row>
    <row r="761" spans="1:11" x14ac:dyDescent="0.25">
      <c r="A761" s="4">
        <v>2008</v>
      </c>
      <c r="B761" s="4" t="s">
        <v>20</v>
      </c>
      <c r="C761" s="13">
        <v>3</v>
      </c>
      <c r="D761" s="13">
        <v>30</v>
      </c>
      <c r="E761" s="13">
        <v>7</v>
      </c>
      <c r="F761" s="13">
        <v>31</v>
      </c>
      <c r="G761" s="13">
        <v>6</v>
      </c>
      <c r="H761" s="13">
        <v>5</v>
      </c>
      <c r="I761" s="13">
        <v>20</v>
      </c>
      <c r="J761" s="13">
        <v>22</v>
      </c>
      <c r="K761" s="10">
        <f t="shared" si="21"/>
        <v>124</v>
      </c>
    </row>
    <row r="762" spans="1:11" x14ac:dyDescent="0.25">
      <c r="A762" s="4">
        <v>2008</v>
      </c>
      <c r="B762" s="4" t="s">
        <v>17</v>
      </c>
      <c r="C762" s="13">
        <v>1</v>
      </c>
      <c r="D762" s="13">
        <v>34</v>
      </c>
      <c r="E762" s="13">
        <v>7</v>
      </c>
      <c r="F762" s="13">
        <v>32</v>
      </c>
      <c r="G762" s="13">
        <v>8</v>
      </c>
      <c r="H762" s="13">
        <v>2</v>
      </c>
      <c r="I762" s="13">
        <v>27</v>
      </c>
      <c r="J762" s="13">
        <v>13</v>
      </c>
      <c r="K762" s="10">
        <f t="shared" si="21"/>
        <v>124</v>
      </c>
    </row>
    <row r="763" spans="1:11" x14ac:dyDescent="0.25">
      <c r="A763" s="4">
        <v>2008</v>
      </c>
      <c r="B763" s="4" t="s">
        <v>14</v>
      </c>
      <c r="C763" s="13">
        <v>3</v>
      </c>
      <c r="D763" s="13">
        <v>35</v>
      </c>
      <c r="E763" s="13">
        <v>10</v>
      </c>
      <c r="F763" s="13">
        <v>34</v>
      </c>
      <c r="G763" s="13">
        <v>11</v>
      </c>
      <c r="H763" s="13">
        <v>1</v>
      </c>
      <c r="I763" s="13">
        <v>27</v>
      </c>
      <c r="J763" s="13">
        <v>18</v>
      </c>
      <c r="K763" s="10">
        <f t="shared" si="21"/>
        <v>139</v>
      </c>
    </row>
    <row r="764" spans="1:11" x14ac:dyDescent="0.25">
      <c r="A764" s="4">
        <v>2008</v>
      </c>
      <c r="B764" s="4" t="s">
        <v>12</v>
      </c>
      <c r="C764" s="13">
        <v>1</v>
      </c>
      <c r="D764" s="13">
        <v>33</v>
      </c>
      <c r="E764" s="13">
        <v>8</v>
      </c>
      <c r="F764" s="13">
        <v>25</v>
      </c>
      <c r="G764" s="13">
        <v>14</v>
      </c>
      <c r="I764" s="13">
        <v>18</v>
      </c>
      <c r="J764" s="13">
        <v>11</v>
      </c>
      <c r="K764" s="10">
        <f t="shared" si="21"/>
        <v>110</v>
      </c>
    </row>
    <row r="765" spans="1:11" x14ac:dyDescent="0.25">
      <c r="A765" s="4">
        <v>2008</v>
      </c>
      <c r="B765" s="4" t="s">
        <v>10</v>
      </c>
      <c r="D765" s="13">
        <v>39</v>
      </c>
      <c r="E765" s="13">
        <v>9</v>
      </c>
      <c r="F765" s="13">
        <v>26</v>
      </c>
      <c r="G765" s="13">
        <v>6</v>
      </c>
      <c r="H765" s="13">
        <v>2</v>
      </c>
      <c r="I765" s="13">
        <v>25</v>
      </c>
      <c r="J765" s="13">
        <v>18</v>
      </c>
      <c r="K765" s="10">
        <f t="shared" si="21"/>
        <v>125</v>
      </c>
    </row>
    <row r="766" spans="1:11" x14ac:dyDescent="0.25">
      <c r="A766" s="4">
        <v>2008</v>
      </c>
      <c r="B766" s="4" t="s">
        <v>8</v>
      </c>
      <c r="D766" s="13">
        <v>31</v>
      </c>
      <c r="E766" s="13">
        <v>5</v>
      </c>
      <c r="F766" s="13">
        <v>23</v>
      </c>
      <c r="G766" s="13">
        <v>9</v>
      </c>
      <c r="H766" s="13">
        <v>1</v>
      </c>
      <c r="I766" s="13">
        <v>26</v>
      </c>
      <c r="J766" s="13">
        <v>21</v>
      </c>
      <c r="K766" s="10">
        <f t="shared" si="21"/>
        <v>116</v>
      </c>
    </row>
    <row r="767" spans="1:11" x14ac:dyDescent="0.25">
      <c r="A767" s="4">
        <v>2008</v>
      </c>
      <c r="B767" s="4" t="s">
        <v>7</v>
      </c>
      <c r="C767" s="13">
        <v>1</v>
      </c>
      <c r="D767" s="13">
        <v>36</v>
      </c>
      <c r="E767" s="13">
        <v>4</v>
      </c>
      <c r="F767" s="13">
        <v>30</v>
      </c>
      <c r="G767" s="13">
        <v>10</v>
      </c>
      <c r="H767" s="13">
        <v>6</v>
      </c>
      <c r="I767" s="13">
        <v>25</v>
      </c>
      <c r="J767" s="13">
        <v>22</v>
      </c>
      <c r="K767" s="10">
        <f t="shared" si="21"/>
        <v>134</v>
      </c>
    </row>
    <row r="768" spans="1:11" x14ac:dyDescent="0.25">
      <c r="A768" s="4">
        <v>2009</v>
      </c>
      <c r="B768" s="4" t="s">
        <v>36</v>
      </c>
      <c r="D768" s="13">
        <v>26</v>
      </c>
      <c r="E768" s="13">
        <v>2</v>
      </c>
      <c r="F768" s="13">
        <v>27</v>
      </c>
      <c r="G768" s="13">
        <v>6</v>
      </c>
      <c r="H768" s="13">
        <v>11</v>
      </c>
      <c r="I768" s="13">
        <v>31</v>
      </c>
      <c r="J768" s="13">
        <v>12</v>
      </c>
      <c r="K768" s="10">
        <f t="shared" si="21"/>
        <v>115</v>
      </c>
    </row>
    <row r="769" spans="1:11" x14ac:dyDescent="0.25">
      <c r="A769" s="4">
        <v>2009</v>
      </c>
      <c r="B769" s="4" t="s">
        <v>32</v>
      </c>
      <c r="D769" s="13">
        <v>34</v>
      </c>
      <c r="F769" s="13">
        <v>26</v>
      </c>
      <c r="G769" s="13">
        <v>15</v>
      </c>
      <c r="H769" s="13">
        <v>4</v>
      </c>
      <c r="I769" s="13">
        <v>18</v>
      </c>
      <c r="J769" s="13">
        <v>20</v>
      </c>
      <c r="K769" s="10">
        <f t="shared" si="21"/>
        <v>117</v>
      </c>
    </row>
    <row r="770" spans="1:11" x14ac:dyDescent="0.25">
      <c r="A770" s="4">
        <v>2009</v>
      </c>
      <c r="B770" s="4" t="s">
        <v>29</v>
      </c>
      <c r="C770" s="13">
        <v>3</v>
      </c>
      <c r="D770" s="13">
        <v>39</v>
      </c>
      <c r="E770" s="13">
        <v>2</v>
      </c>
      <c r="F770" s="13">
        <v>31</v>
      </c>
      <c r="G770" s="13">
        <v>13</v>
      </c>
      <c r="H770" s="13">
        <v>5</v>
      </c>
      <c r="I770" s="13">
        <v>23</v>
      </c>
      <c r="J770" s="13">
        <v>16</v>
      </c>
      <c r="K770" s="10">
        <f t="shared" si="21"/>
        <v>132</v>
      </c>
    </row>
    <row r="771" spans="1:11" x14ac:dyDescent="0.25">
      <c r="A771" s="4">
        <v>2009</v>
      </c>
      <c r="B771" s="4" t="s">
        <v>26</v>
      </c>
      <c r="C771" s="13">
        <v>1</v>
      </c>
      <c r="D771" s="13">
        <v>55</v>
      </c>
      <c r="E771" s="13">
        <v>2</v>
      </c>
      <c r="F771" s="13">
        <v>36</v>
      </c>
      <c r="G771" s="13">
        <v>7</v>
      </c>
      <c r="H771" s="13">
        <v>7</v>
      </c>
      <c r="I771" s="13">
        <v>32</v>
      </c>
      <c r="J771" s="13">
        <v>13</v>
      </c>
      <c r="K771" s="10">
        <f t="shared" si="21"/>
        <v>153</v>
      </c>
    </row>
    <row r="772" spans="1:11" x14ac:dyDescent="0.25">
      <c r="A772" s="4">
        <v>2009</v>
      </c>
      <c r="B772" s="4" t="s">
        <v>23</v>
      </c>
      <c r="C772" s="13">
        <v>1</v>
      </c>
      <c r="D772" s="13">
        <v>36</v>
      </c>
      <c r="E772" s="13">
        <v>3</v>
      </c>
      <c r="F772" s="13">
        <v>27</v>
      </c>
      <c r="G772" s="13">
        <v>20</v>
      </c>
      <c r="H772" s="13">
        <v>7</v>
      </c>
      <c r="I772" s="13">
        <v>19</v>
      </c>
      <c r="J772" s="13">
        <v>17</v>
      </c>
      <c r="K772" s="10">
        <f t="shared" si="21"/>
        <v>130</v>
      </c>
    </row>
    <row r="773" spans="1:11" x14ac:dyDescent="0.25">
      <c r="A773" s="4">
        <v>2009</v>
      </c>
      <c r="B773" s="4" t="s">
        <v>20</v>
      </c>
      <c r="C773" s="13">
        <v>2</v>
      </c>
      <c r="D773" s="13">
        <v>35</v>
      </c>
      <c r="E773" s="13">
        <v>4</v>
      </c>
      <c r="F773" s="13">
        <v>34</v>
      </c>
      <c r="G773" s="13">
        <v>9</v>
      </c>
      <c r="H773" s="13">
        <v>3</v>
      </c>
      <c r="I773" s="13">
        <v>30</v>
      </c>
      <c r="J773" s="13">
        <v>14</v>
      </c>
      <c r="K773" s="10">
        <f t="shared" si="21"/>
        <v>131</v>
      </c>
    </row>
    <row r="774" spans="1:11" x14ac:dyDescent="0.25">
      <c r="A774" s="4">
        <v>2009</v>
      </c>
      <c r="B774" s="4" t="s">
        <v>17</v>
      </c>
      <c r="C774" s="13">
        <v>1</v>
      </c>
      <c r="D774" s="13">
        <v>27</v>
      </c>
      <c r="E774" s="13">
        <v>3</v>
      </c>
      <c r="F774" s="13">
        <v>32</v>
      </c>
      <c r="G774" s="13">
        <v>5</v>
      </c>
      <c r="H774" s="13">
        <v>13</v>
      </c>
      <c r="I774" s="13">
        <v>19</v>
      </c>
      <c r="J774" s="13">
        <v>9</v>
      </c>
      <c r="K774" s="10">
        <f t="shared" si="21"/>
        <v>109</v>
      </c>
    </row>
    <row r="775" spans="1:11" x14ac:dyDescent="0.25">
      <c r="A775" s="4">
        <v>2009</v>
      </c>
      <c r="B775" s="4" t="s">
        <v>14</v>
      </c>
      <c r="D775" s="13">
        <v>49</v>
      </c>
      <c r="E775" s="13">
        <v>2</v>
      </c>
      <c r="F775" s="13">
        <v>23</v>
      </c>
      <c r="G775" s="13">
        <v>9</v>
      </c>
      <c r="H775" s="13">
        <v>2</v>
      </c>
      <c r="I775" s="13">
        <v>21</v>
      </c>
      <c r="J775" s="13">
        <v>11</v>
      </c>
      <c r="K775" s="10">
        <f t="shared" si="21"/>
        <v>117</v>
      </c>
    </row>
    <row r="776" spans="1:11" x14ac:dyDescent="0.25">
      <c r="A776" s="4">
        <v>2009</v>
      </c>
      <c r="B776" s="4" t="s">
        <v>12</v>
      </c>
      <c r="C776" s="13">
        <v>2</v>
      </c>
      <c r="D776" s="13">
        <v>42</v>
      </c>
      <c r="E776" s="13">
        <v>4</v>
      </c>
      <c r="F776" s="13">
        <v>32</v>
      </c>
      <c r="G776" s="13">
        <v>11</v>
      </c>
      <c r="I776" s="13">
        <v>14</v>
      </c>
      <c r="J776" s="13">
        <v>8</v>
      </c>
      <c r="K776" s="10">
        <f t="shared" si="21"/>
        <v>113</v>
      </c>
    </row>
    <row r="777" spans="1:11" x14ac:dyDescent="0.25">
      <c r="A777" s="4">
        <v>2009</v>
      </c>
      <c r="B777" s="4" t="s">
        <v>10</v>
      </c>
      <c r="C777" s="13">
        <v>2</v>
      </c>
      <c r="D777" s="13">
        <v>45</v>
      </c>
      <c r="E777" s="13">
        <v>5</v>
      </c>
      <c r="F777" s="13">
        <v>22</v>
      </c>
      <c r="G777" s="13">
        <v>7</v>
      </c>
      <c r="H777" s="13">
        <v>2</v>
      </c>
      <c r="I777" s="13">
        <v>28</v>
      </c>
      <c r="J777" s="13">
        <v>32</v>
      </c>
      <c r="K777" s="10">
        <f t="shared" si="21"/>
        <v>143</v>
      </c>
    </row>
    <row r="778" spans="1:11" x14ac:dyDescent="0.25">
      <c r="A778" s="4">
        <v>2009</v>
      </c>
      <c r="B778" s="4" t="s">
        <v>8</v>
      </c>
      <c r="D778" s="13">
        <v>30</v>
      </c>
      <c r="E778" s="13">
        <v>2</v>
      </c>
      <c r="F778" s="13">
        <v>22</v>
      </c>
      <c r="G778" s="13">
        <v>9</v>
      </c>
      <c r="H778" s="13">
        <v>2</v>
      </c>
      <c r="I778" s="13">
        <v>21</v>
      </c>
      <c r="J778" s="13">
        <v>21</v>
      </c>
      <c r="K778" s="10">
        <f t="shared" si="21"/>
        <v>107</v>
      </c>
    </row>
    <row r="779" spans="1:11" x14ac:dyDescent="0.25">
      <c r="A779" s="4">
        <v>2009</v>
      </c>
      <c r="B779" s="4" t="s">
        <v>7</v>
      </c>
      <c r="D779" s="13">
        <v>36</v>
      </c>
      <c r="E779" s="13">
        <v>2</v>
      </c>
      <c r="F779" s="13">
        <v>19</v>
      </c>
      <c r="G779" s="13">
        <v>8</v>
      </c>
      <c r="H779" s="13">
        <v>7</v>
      </c>
      <c r="I779" s="13">
        <v>34</v>
      </c>
      <c r="J779" s="13">
        <v>18</v>
      </c>
      <c r="K779" s="10">
        <f t="shared" si="21"/>
        <v>124</v>
      </c>
    </row>
    <row r="780" spans="1:11" x14ac:dyDescent="0.25">
      <c r="A780" s="4">
        <v>2010</v>
      </c>
      <c r="B780" s="4" t="s">
        <v>36</v>
      </c>
      <c r="C780" s="13">
        <v>1</v>
      </c>
      <c r="D780" s="13">
        <v>43</v>
      </c>
      <c r="E780" s="13">
        <v>5</v>
      </c>
      <c r="F780" s="13">
        <v>15</v>
      </c>
      <c r="G780" s="13">
        <v>21</v>
      </c>
      <c r="H780" s="13">
        <v>4</v>
      </c>
      <c r="I780" s="13">
        <v>26</v>
      </c>
      <c r="J780" s="13">
        <v>11</v>
      </c>
      <c r="K780" s="10">
        <f t="shared" si="21"/>
        <v>126</v>
      </c>
    </row>
    <row r="781" spans="1:11" x14ac:dyDescent="0.25">
      <c r="A781" s="4">
        <v>2010</v>
      </c>
      <c r="B781" s="4" t="s">
        <v>32</v>
      </c>
      <c r="C781" s="13">
        <v>2</v>
      </c>
      <c r="D781" s="13">
        <v>34</v>
      </c>
      <c r="E781" s="13">
        <v>1</v>
      </c>
      <c r="F781" s="13">
        <v>20</v>
      </c>
      <c r="G781" s="13">
        <v>9</v>
      </c>
      <c r="H781" s="13">
        <v>2</v>
      </c>
      <c r="I781" s="13">
        <v>25</v>
      </c>
      <c r="J781" s="13">
        <v>5</v>
      </c>
      <c r="K781" s="10">
        <f t="shared" si="21"/>
        <v>98</v>
      </c>
    </row>
    <row r="782" spans="1:11" x14ac:dyDescent="0.25">
      <c r="A782" s="4">
        <v>2010</v>
      </c>
      <c r="B782" s="4" t="s">
        <v>29</v>
      </c>
      <c r="C782" s="13">
        <v>5</v>
      </c>
      <c r="D782" s="13">
        <v>26</v>
      </c>
      <c r="E782" s="13">
        <v>3</v>
      </c>
      <c r="F782" s="13">
        <v>16</v>
      </c>
      <c r="G782" s="13">
        <v>10</v>
      </c>
      <c r="H782" s="13">
        <v>4</v>
      </c>
      <c r="I782" s="13">
        <v>23</v>
      </c>
      <c r="J782" s="13">
        <v>17</v>
      </c>
      <c r="K782" s="10">
        <f t="shared" si="21"/>
        <v>104</v>
      </c>
    </row>
    <row r="783" spans="1:11" x14ac:dyDescent="0.25">
      <c r="A783" s="4">
        <v>2010</v>
      </c>
      <c r="B783" s="4" t="s">
        <v>26</v>
      </c>
      <c r="C783" s="13">
        <v>3</v>
      </c>
      <c r="D783" s="13">
        <v>43</v>
      </c>
      <c r="E783" s="13">
        <v>2</v>
      </c>
      <c r="F783" s="13">
        <v>20</v>
      </c>
      <c r="G783" s="13">
        <v>9</v>
      </c>
      <c r="H783" s="13">
        <v>1</v>
      </c>
      <c r="I783" s="13">
        <v>20</v>
      </c>
      <c r="J783" s="13">
        <v>17</v>
      </c>
      <c r="K783" s="10">
        <f t="shared" si="21"/>
        <v>115</v>
      </c>
    </row>
    <row r="784" spans="1:11" x14ac:dyDescent="0.25">
      <c r="A784" s="4">
        <v>2010</v>
      </c>
      <c r="B784" s="4" t="s">
        <v>23</v>
      </c>
      <c r="C784" s="13">
        <v>3</v>
      </c>
      <c r="D784" s="13">
        <v>37</v>
      </c>
      <c r="E784" s="13">
        <v>3</v>
      </c>
      <c r="F784" s="13">
        <v>22</v>
      </c>
      <c r="G784" s="13">
        <v>12</v>
      </c>
      <c r="H784" s="13">
        <v>5</v>
      </c>
      <c r="I784" s="13">
        <v>31</v>
      </c>
      <c r="J784" s="13">
        <v>21</v>
      </c>
      <c r="K784" s="10">
        <f t="shared" si="21"/>
        <v>134</v>
      </c>
    </row>
    <row r="785" spans="1:11" x14ac:dyDescent="0.25">
      <c r="A785" s="4">
        <v>2010</v>
      </c>
      <c r="B785" s="4" t="s">
        <v>20</v>
      </c>
      <c r="C785" s="13">
        <v>1</v>
      </c>
      <c r="D785" s="13">
        <v>33</v>
      </c>
      <c r="E785" s="13">
        <v>3</v>
      </c>
      <c r="F785" s="13">
        <v>26</v>
      </c>
      <c r="G785" s="13">
        <v>8</v>
      </c>
      <c r="H785" s="13">
        <v>1</v>
      </c>
      <c r="I785" s="13">
        <v>26</v>
      </c>
      <c r="J785" s="13">
        <v>13</v>
      </c>
      <c r="K785" s="10">
        <f t="shared" si="21"/>
        <v>111</v>
      </c>
    </row>
    <row r="786" spans="1:11" x14ac:dyDescent="0.25">
      <c r="A786" s="4">
        <v>2010</v>
      </c>
      <c r="B786" s="4" t="s">
        <v>17</v>
      </c>
      <c r="C786" s="13">
        <v>2</v>
      </c>
      <c r="D786" s="13">
        <v>23</v>
      </c>
      <c r="E786" s="13">
        <v>10</v>
      </c>
      <c r="F786" s="13">
        <v>23</v>
      </c>
      <c r="G786" s="13">
        <v>7</v>
      </c>
      <c r="H786" s="13">
        <v>2</v>
      </c>
      <c r="I786" s="13">
        <v>26</v>
      </c>
      <c r="J786" s="13">
        <v>14</v>
      </c>
      <c r="K786" s="10">
        <f t="shared" si="21"/>
        <v>107</v>
      </c>
    </row>
    <row r="787" spans="1:11" x14ac:dyDescent="0.25">
      <c r="A787" s="4">
        <v>2010</v>
      </c>
      <c r="B787" s="4" t="s">
        <v>14</v>
      </c>
      <c r="D787" s="13">
        <v>27</v>
      </c>
      <c r="E787" s="13">
        <v>7</v>
      </c>
      <c r="F787" s="13">
        <v>15</v>
      </c>
      <c r="G787" s="13">
        <v>7</v>
      </c>
      <c r="H787" s="13">
        <v>3</v>
      </c>
      <c r="I787" s="13">
        <v>18</v>
      </c>
      <c r="J787" s="13">
        <v>17</v>
      </c>
      <c r="K787" s="10">
        <f t="shared" si="21"/>
        <v>94</v>
      </c>
    </row>
    <row r="788" spans="1:11" x14ac:dyDescent="0.25">
      <c r="A788" s="4">
        <v>2010</v>
      </c>
      <c r="B788" s="4" t="s">
        <v>12</v>
      </c>
      <c r="C788" s="13">
        <v>1</v>
      </c>
      <c r="D788" s="13">
        <v>37</v>
      </c>
      <c r="E788" s="13">
        <v>3</v>
      </c>
      <c r="F788" s="13">
        <v>25</v>
      </c>
      <c r="G788" s="13">
        <v>3</v>
      </c>
      <c r="H788" s="13">
        <v>1</v>
      </c>
      <c r="I788" s="13">
        <v>17</v>
      </c>
      <c r="J788" s="13">
        <v>17</v>
      </c>
      <c r="K788" s="10">
        <f t="shared" si="21"/>
        <v>104</v>
      </c>
    </row>
    <row r="789" spans="1:11" x14ac:dyDescent="0.25">
      <c r="A789" s="4">
        <v>2010</v>
      </c>
      <c r="B789" s="4" t="s">
        <v>10</v>
      </c>
      <c r="D789" s="13">
        <v>39</v>
      </c>
      <c r="E789" s="13">
        <v>4</v>
      </c>
      <c r="F789" s="13">
        <v>17</v>
      </c>
      <c r="G789" s="13">
        <v>12</v>
      </c>
      <c r="H789" s="13">
        <v>1</v>
      </c>
      <c r="I789" s="13">
        <v>36</v>
      </c>
      <c r="J789" s="13">
        <v>12</v>
      </c>
      <c r="K789" s="10">
        <f t="shared" ref="K789:K851" si="22">SUM(C789:J789)</f>
        <v>121</v>
      </c>
    </row>
    <row r="790" spans="1:11" x14ac:dyDescent="0.25">
      <c r="A790" s="4">
        <v>2010</v>
      </c>
      <c r="B790" s="4" t="s">
        <v>8</v>
      </c>
      <c r="D790" s="13">
        <v>38</v>
      </c>
      <c r="E790" s="13">
        <v>4</v>
      </c>
      <c r="F790" s="13">
        <v>25</v>
      </c>
      <c r="G790" s="13">
        <v>12</v>
      </c>
      <c r="H790" s="13">
        <v>3</v>
      </c>
      <c r="I790" s="13">
        <v>12</v>
      </c>
      <c r="J790" s="13">
        <v>25</v>
      </c>
      <c r="K790" s="10">
        <f t="shared" si="22"/>
        <v>119</v>
      </c>
    </row>
    <row r="791" spans="1:11" x14ac:dyDescent="0.25">
      <c r="A791" s="4">
        <v>2010</v>
      </c>
      <c r="B791" s="4" t="s">
        <v>7</v>
      </c>
      <c r="C791" s="13">
        <v>1</v>
      </c>
      <c r="D791" s="13">
        <v>25</v>
      </c>
      <c r="E791" s="13">
        <v>5</v>
      </c>
      <c r="F791" s="13">
        <v>25</v>
      </c>
      <c r="G791" s="13">
        <v>8</v>
      </c>
      <c r="H791" s="13">
        <v>4</v>
      </c>
      <c r="I791" s="13">
        <v>28</v>
      </c>
      <c r="J791" s="13">
        <v>24</v>
      </c>
      <c r="K791" s="10">
        <f t="shared" si="22"/>
        <v>120</v>
      </c>
    </row>
    <row r="792" spans="1:11" x14ac:dyDescent="0.25">
      <c r="A792" s="4">
        <v>2011</v>
      </c>
      <c r="B792" s="4" t="s">
        <v>36</v>
      </c>
      <c r="C792" s="13">
        <v>2</v>
      </c>
      <c r="D792" s="13">
        <v>28</v>
      </c>
      <c r="F792" s="13">
        <v>17</v>
      </c>
      <c r="G792" s="13">
        <v>12</v>
      </c>
      <c r="H792" s="13">
        <v>3</v>
      </c>
      <c r="I792" s="13">
        <v>18</v>
      </c>
      <c r="J792" s="13">
        <v>10</v>
      </c>
      <c r="K792" s="10">
        <f t="shared" si="22"/>
        <v>90</v>
      </c>
    </row>
    <row r="793" spans="1:11" x14ac:dyDescent="0.25">
      <c r="A793" s="4">
        <v>2011</v>
      </c>
      <c r="B793" s="4" t="s">
        <v>32</v>
      </c>
      <c r="D793" s="13">
        <v>30</v>
      </c>
      <c r="E793" s="13">
        <v>2</v>
      </c>
      <c r="F793" s="13">
        <v>16</v>
      </c>
      <c r="G793" s="13">
        <v>9</v>
      </c>
      <c r="H793" s="13">
        <v>2</v>
      </c>
      <c r="I793" s="13">
        <v>20</v>
      </c>
      <c r="J793" s="13">
        <v>20</v>
      </c>
      <c r="K793" s="10">
        <f t="shared" si="22"/>
        <v>99</v>
      </c>
    </row>
    <row r="794" spans="1:11" x14ac:dyDescent="0.25">
      <c r="A794" s="4">
        <v>2011</v>
      </c>
      <c r="B794" s="4" t="s">
        <v>29</v>
      </c>
      <c r="C794" s="13">
        <v>4</v>
      </c>
      <c r="D794" s="13">
        <v>31</v>
      </c>
      <c r="F794" s="13">
        <v>23</v>
      </c>
      <c r="G794" s="13">
        <v>7</v>
      </c>
      <c r="H794" s="13">
        <v>2</v>
      </c>
      <c r="I794" s="13">
        <v>34</v>
      </c>
      <c r="J794" s="13">
        <v>11</v>
      </c>
      <c r="K794" s="10">
        <f t="shared" si="22"/>
        <v>112</v>
      </c>
    </row>
    <row r="795" spans="1:11" x14ac:dyDescent="0.25">
      <c r="A795" s="4">
        <v>2011</v>
      </c>
      <c r="B795" s="4" t="s">
        <v>26</v>
      </c>
      <c r="D795" s="13">
        <v>25</v>
      </c>
      <c r="E795" s="13">
        <v>3</v>
      </c>
      <c r="F795" s="13">
        <v>23</v>
      </c>
      <c r="G795" s="13">
        <v>12</v>
      </c>
      <c r="H795" s="13">
        <v>2</v>
      </c>
      <c r="I795" s="13">
        <v>31</v>
      </c>
      <c r="J795" s="13">
        <v>19</v>
      </c>
      <c r="K795" s="10">
        <f t="shared" si="22"/>
        <v>115</v>
      </c>
    </row>
    <row r="796" spans="1:11" x14ac:dyDescent="0.25">
      <c r="A796" s="4">
        <v>2011</v>
      </c>
      <c r="B796" s="4" t="s">
        <v>23</v>
      </c>
      <c r="D796" s="13">
        <v>25</v>
      </c>
      <c r="E796" s="13">
        <v>2</v>
      </c>
      <c r="F796" s="13">
        <v>26</v>
      </c>
      <c r="G796" s="13">
        <v>11</v>
      </c>
      <c r="H796" s="13">
        <v>2</v>
      </c>
      <c r="I796" s="13">
        <v>30</v>
      </c>
      <c r="J796" s="13">
        <v>13</v>
      </c>
      <c r="K796" s="10">
        <f t="shared" si="22"/>
        <v>109</v>
      </c>
    </row>
    <row r="797" spans="1:11" x14ac:dyDescent="0.25">
      <c r="A797" s="4">
        <v>2011</v>
      </c>
      <c r="B797" s="4" t="s">
        <v>20</v>
      </c>
      <c r="D797" s="13">
        <v>27</v>
      </c>
      <c r="E797" s="13">
        <v>4</v>
      </c>
      <c r="F797" s="13">
        <v>16</v>
      </c>
      <c r="G797" s="13">
        <v>11</v>
      </c>
      <c r="H797" s="13">
        <v>6</v>
      </c>
      <c r="I797" s="13">
        <v>24</v>
      </c>
      <c r="J797" s="13">
        <v>17</v>
      </c>
      <c r="K797" s="10">
        <f t="shared" si="22"/>
        <v>105</v>
      </c>
    </row>
    <row r="798" spans="1:11" x14ac:dyDescent="0.25">
      <c r="A798" s="4">
        <v>2011</v>
      </c>
      <c r="B798" s="4" t="s">
        <v>17</v>
      </c>
      <c r="D798" s="13">
        <v>29</v>
      </c>
      <c r="E798" s="13">
        <v>9</v>
      </c>
      <c r="F798" s="13">
        <v>25</v>
      </c>
      <c r="G798" s="13">
        <v>7</v>
      </c>
      <c r="I798" s="13">
        <v>25</v>
      </c>
      <c r="J798" s="13">
        <v>5</v>
      </c>
      <c r="K798" s="10">
        <f t="shared" si="22"/>
        <v>100</v>
      </c>
    </row>
    <row r="799" spans="1:11" x14ac:dyDescent="0.25">
      <c r="A799" s="4">
        <v>2011</v>
      </c>
      <c r="B799" s="4" t="s">
        <v>14</v>
      </c>
      <c r="D799" s="13">
        <v>38</v>
      </c>
      <c r="E799" s="13">
        <v>3</v>
      </c>
      <c r="F799" s="13">
        <v>29</v>
      </c>
      <c r="G799" s="13">
        <v>8</v>
      </c>
      <c r="H799" s="13">
        <v>1</v>
      </c>
      <c r="I799" s="13">
        <v>14</v>
      </c>
      <c r="J799" s="13">
        <v>17</v>
      </c>
      <c r="K799" s="10">
        <f t="shared" si="22"/>
        <v>110</v>
      </c>
    </row>
    <row r="800" spans="1:11" x14ac:dyDescent="0.25">
      <c r="A800" s="4">
        <v>2011</v>
      </c>
      <c r="B800" s="4" t="s">
        <v>12</v>
      </c>
      <c r="D800" s="13">
        <v>29</v>
      </c>
      <c r="E800" s="13">
        <v>5</v>
      </c>
      <c r="F800" s="13">
        <v>20</v>
      </c>
      <c r="G800" s="13">
        <v>6</v>
      </c>
      <c r="I800" s="13">
        <v>12</v>
      </c>
      <c r="J800" s="13">
        <v>17</v>
      </c>
      <c r="K800" s="10">
        <f t="shared" si="22"/>
        <v>89</v>
      </c>
    </row>
    <row r="801" spans="1:11" x14ac:dyDescent="0.25">
      <c r="A801" s="4">
        <v>2011</v>
      </c>
      <c r="B801" s="4" t="s">
        <v>10</v>
      </c>
      <c r="D801" s="13">
        <v>23</v>
      </c>
      <c r="E801" s="13">
        <v>5</v>
      </c>
      <c r="F801" s="13">
        <v>16</v>
      </c>
      <c r="G801" s="13">
        <v>7</v>
      </c>
      <c r="H801" s="13">
        <v>1</v>
      </c>
      <c r="I801" s="13">
        <v>22</v>
      </c>
      <c r="J801" s="13">
        <v>17</v>
      </c>
      <c r="K801" s="10">
        <f t="shared" si="22"/>
        <v>91</v>
      </c>
    </row>
    <row r="802" spans="1:11" x14ac:dyDescent="0.25">
      <c r="A802" s="4">
        <v>2011</v>
      </c>
      <c r="B802" s="4" t="s">
        <v>8</v>
      </c>
      <c r="D802" s="13">
        <v>39</v>
      </c>
      <c r="E802" s="13">
        <v>6</v>
      </c>
      <c r="F802" s="13">
        <v>33</v>
      </c>
      <c r="G802" s="13">
        <v>6</v>
      </c>
      <c r="H802" s="13">
        <v>3</v>
      </c>
      <c r="I802" s="13">
        <v>30</v>
      </c>
      <c r="J802" s="13">
        <v>18</v>
      </c>
      <c r="K802" s="10">
        <f t="shared" si="22"/>
        <v>135</v>
      </c>
    </row>
    <row r="803" spans="1:11" x14ac:dyDescent="0.25">
      <c r="A803" s="4">
        <v>2011</v>
      </c>
      <c r="B803" s="4" t="s">
        <v>7</v>
      </c>
      <c r="D803" s="13">
        <v>40</v>
      </c>
      <c r="E803" s="13">
        <v>6</v>
      </c>
      <c r="F803" s="13">
        <v>25</v>
      </c>
      <c r="G803" s="13">
        <v>7</v>
      </c>
      <c r="H803" s="13">
        <v>2</v>
      </c>
      <c r="I803" s="13">
        <v>27</v>
      </c>
      <c r="J803" s="13">
        <v>15</v>
      </c>
      <c r="K803" s="10">
        <f t="shared" si="22"/>
        <v>122</v>
      </c>
    </row>
    <row r="804" spans="1:11" x14ac:dyDescent="0.25">
      <c r="A804" s="4">
        <v>2012</v>
      </c>
      <c r="B804" s="4" t="s">
        <v>36</v>
      </c>
      <c r="D804" s="13">
        <v>32</v>
      </c>
      <c r="E804" s="13">
        <v>3</v>
      </c>
      <c r="F804" s="13">
        <v>25</v>
      </c>
      <c r="G804" s="13">
        <v>6</v>
      </c>
      <c r="H804" s="13">
        <v>2</v>
      </c>
      <c r="I804" s="13">
        <v>30</v>
      </c>
      <c r="J804" s="13">
        <v>9</v>
      </c>
      <c r="K804" s="10">
        <f t="shared" si="22"/>
        <v>107</v>
      </c>
    </row>
    <row r="805" spans="1:11" x14ac:dyDescent="0.25">
      <c r="A805" s="4">
        <v>2012</v>
      </c>
      <c r="B805" s="4" t="s">
        <v>32</v>
      </c>
      <c r="D805" s="13">
        <v>25</v>
      </c>
      <c r="E805" s="13">
        <v>2</v>
      </c>
      <c r="F805" s="13">
        <v>17</v>
      </c>
      <c r="G805" s="13">
        <v>9</v>
      </c>
      <c r="H805" s="13">
        <v>3</v>
      </c>
      <c r="I805" s="13">
        <v>20</v>
      </c>
      <c r="J805" s="13">
        <v>18</v>
      </c>
      <c r="K805" s="10">
        <f t="shared" si="22"/>
        <v>94</v>
      </c>
    </row>
    <row r="806" spans="1:11" x14ac:dyDescent="0.25">
      <c r="A806" s="4">
        <v>2012</v>
      </c>
      <c r="B806" s="4" t="s">
        <v>29</v>
      </c>
      <c r="D806" s="13">
        <v>33</v>
      </c>
      <c r="E806" s="13">
        <v>1</v>
      </c>
      <c r="F806" s="13">
        <v>15</v>
      </c>
      <c r="G806" s="13">
        <v>10</v>
      </c>
      <c r="H806" s="13">
        <v>1</v>
      </c>
      <c r="I806" s="13">
        <v>25</v>
      </c>
      <c r="J806" s="13">
        <v>16</v>
      </c>
      <c r="K806" s="10">
        <f t="shared" si="22"/>
        <v>101</v>
      </c>
    </row>
    <row r="807" spans="1:11" x14ac:dyDescent="0.25">
      <c r="A807" s="4">
        <v>2012</v>
      </c>
      <c r="B807" s="4" t="s">
        <v>26</v>
      </c>
      <c r="C807" s="13">
        <v>1</v>
      </c>
      <c r="D807" s="13">
        <v>33</v>
      </c>
      <c r="E807" s="13">
        <v>4</v>
      </c>
      <c r="F807" s="13">
        <v>26</v>
      </c>
      <c r="G807" s="13">
        <v>11</v>
      </c>
      <c r="H807" s="13">
        <v>1</v>
      </c>
      <c r="I807" s="13">
        <v>19</v>
      </c>
      <c r="J807" s="13">
        <v>11</v>
      </c>
      <c r="K807" s="10">
        <f t="shared" si="22"/>
        <v>106</v>
      </c>
    </row>
    <row r="808" spans="1:11" x14ac:dyDescent="0.25">
      <c r="A808" s="4">
        <v>2012</v>
      </c>
      <c r="B808" s="4" t="s">
        <v>23</v>
      </c>
      <c r="C808" s="13">
        <v>2</v>
      </c>
      <c r="D808" s="13">
        <v>31</v>
      </c>
      <c r="E808" s="13">
        <v>3</v>
      </c>
      <c r="F808" s="13">
        <v>30</v>
      </c>
      <c r="G808" s="13">
        <v>5</v>
      </c>
      <c r="H808" s="13">
        <v>3</v>
      </c>
      <c r="I808" s="13">
        <v>23</v>
      </c>
      <c r="J808" s="13">
        <v>17</v>
      </c>
      <c r="K808" s="10">
        <f t="shared" si="22"/>
        <v>114</v>
      </c>
    </row>
    <row r="809" spans="1:11" x14ac:dyDescent="0.25">
      <c r="A809" s="4">
        <v>2012</v>
      </c>
      <c r="B809" s="4" t="s">
        <v>20</v>
      </c>
      <c r="C809" s="13">
        <v>2</v>
      </c>
      <c r="D809" s="13">
        <v>34</v>
      </c>
      <c r="E809" s="13">
        <v>6</v>
      </c>
      <c r="F809" s="13">
        <v>17</v>
      </c>
      <c r="G809" s="13">
        <v>7</v>
      </c>
      <c r="H809" s="13">
        <v>2</v>
      </c>
      <c r="I809" s="13">
        <v>22</v>
      </c>
      <c r="J809" s="13">
        <v>17</v>
      </c>
      <c r="K809" s="10">
        <f t="shared" si="22"/>
        <v>107</v>
      </c>
    </row>
    <row r="810" spans="1:11" x14ac:dyDescent="0.25">
      <c r="A810" s="4">
        <v>2012</v>
      </c>
      <c r="B810" s="4" t="s">
        <v>17</v>
      </c>
      <c r="C810" s="13">
        <v>1</v>
      </c>
      <c r="D810" s="13">
        <v>24</v>
      </c>
      <c r="E810" s="13">
        <v>6</v>
      </c>
      <c r="F810" s="13">
        <v>17</v>
      </c>
      <c r="G810" s="13">
        <v>5</v>
      </c>
      <c r="H810" s="13">
        <v>3</v>
      </c>
      <c r="I810" s="13">
        <v>17</v>
      </c>
      <c r="J810" s="13">
        <v>16</v>
      </c>
      <c r="K810" s="10">
        <f t="shared" si="22"/>
        <v>89</v>
      </c>
    </row>
    <row r="811" spans="1:11" x14ac:dyDescent="0.25">
      <c r="A811" s="4">
        <v>2012</v>
      </c>
      <c r="B811" s="4" t="s">
        <v>14</v>
      </c>
      <c r="D811" s="13">
        <v>36</v>
      </c>
      <c r="E811" s="13">
        <v>9</v>
      </c>
      <c r="F811" s="13">
        <v>33</v>
      </c>
      <c r="G811" s="13">
        <v>9</v>
      </c>
      <c r="H811" s="13">
        <v>2</v>
      </c>
      <c r="I811" s="13">
        <v>25</v>
      </c>
      <c r="J811" s="13">
        <v>12</v>
      </c>
      <c r="K811" s="10">
        <f t="shared" si="22"/>
        <v>126</v>
      </c>
    </row>
    <row r="812" spans="1:11" x14ac:dyDescent="0.25">
      <c r="A812" s="4">
        <v>2012</v>
      </c>
      <c r="B812" s="4" t="s">
        <v>12</v>
      </c>
      <c r="C812" s="13">
        <v>2</v>
      </c>
      <c r="D812" s="13">
        <v>30</v>
      </c>
      <c r="E812" s="13">
        <v>3</v>
      </c>
      <c r="F812" s="13">
        <v>30</v>
      </c>
      <c r="G812" s="13">
        <v>8</v>
      </c>
      <c r="H812" s="13">
        <v>6</v>
      </c>
      <c r="I812" s="13">
        <v>17</v>
      </c>
      <c r="J812" s="13">
        <v>13</v>
      </c>
      <c r="K812" s="10">
        <f t="shared" si="22"/>
        <v>109</v>
      </c>
    </row>
    <row r="813" spans="1:11" x14ac:dyDescent="0.25">
      <c r="A813" s="4">
        <v>2012</v>
      </c>
      <c r="B813" s="4" t="s">
        <v>10</v>
      </c>
      <c r="C813" s="13">
        <v>1</v>
      </c>
      <c r="D813" s="13">
        <v>28</v>
      </c>
      <c r="E813" s="13">
        <v>3</v>
      </c>
      <c r="F813" s="13">
        <v>25</v>
      </c>
      <c r="G813" s="13">
        <v>5</v>
      </c>
      <c r="H813" s="13">
        <v>2</v>
      </c>
      <c r="I813" s="13">
        <v>34</v>
      </c>
      <c r="J813" s="13">
        <v>19</v>
      </c>
      <c r="K813" s="10">
        <f t="shared" si="22"/>
        <v>117</v>
      </c>
    </row>
    <row r="814" spans="1:11" x14ac:dyDescent="0.25">
      <c r="A814" s="4">
        <v>2012</v>
      </c>
      <c r="B814" s="4" t="s">
        <v>8</v>
      </c>
      <c r="C814" s="13">
        <v>2</v>
      </c>
      <c r="D814" s="13">
        <v>35</v>
      </c>
      <c r="E814" s="13">
        <v>4</v>
      </c>
      <c r="F814" s="13">
        <v>23</v>
      </c>
      <c r="G814" s="13">
        <v>8</v>
      </c>
      <c r="H814" s="13">
        <v>1</v>
      </c>
      <c r="I814" s="13">
        <v>26</v>
      </c>
      <c r="J814" s="13">
        <v>19</v>
      </c>
      <c r="K814" s="10">
        <f t="shared" si="22"/>
        <v>118</v>
      </c>
    </row>
    <row r="815" spans="1:11" x14ac:dyDescent="0.25">
      <c r="A815" s="4">
        <v>2012</v>
      </c>
      <c r="B815" s="4" t="s">
        <v>7</v>
      </c>
      <c r="C815" s="13">
        <v>1</v>
      </c>
      <c r="D815" s="13">
        <v>28</v>
      </c>
      <c r="E815" s="13">
        <v>5</v>
      </c>
      <c r="F815" s="13">
        <v>22</v>
      </c>
      <c r="G815" s="13">
        <v>11</v>
      </c>
      <c r="H815" s="13">
        <v>5</v>
      </c>
      <c r="I815" s="13">
        <v>24</v>
      </c>
      <c r="J815" s="13">
        <v>16</v>
      </c>
      <c r="K815" s="10">
        <f t="shared" si="22"/>
        <v>112</v>
      </c>
    </row>
    <row r="816" spans="1:11" x14ac:dyDescent="0.25">
      <c r="A816" s="4">
        <v>2013</v>
      </c>
      <c r="B816" s="4" t="s">
        <v>36</v>
      </c>
      <c r="C816" s="13">
        <v>1</v>
      </c>
      <c r="D816" s="13">
        <v>15</v>
      </c>
      <c r="E816" s="13">
        <v>2</v>
      </c>
      <c r="F816" s="13">
        <v>32</v>
      </c>
      <c r="G816" s="13">
        <v>11</v>
      </c>
      <c r="H816" s="13">
        <v>2</v>
      </c>
      <c r="I816" s="13">
        <v>14</v>
      </c>
      <c r="J816" s="13">
        <v>20</v>
      </c>
      <c r="K816" s="10">
        <f t="shared" si="22"/>
        <v>97</v>
      </c>
    </row>
    <row r="817" spans="1:11" x14ac:dyDescent="0.25">
      <c r="A817" s="4">
        <v>2013</v>
      </c>
      <c r="B817" s="4" t="s">
        <v>32</v>
      </c>
      <c r="D817" s="13">
        <v>33</v>
      </c>
      <c r="E817" s="13">
        <v>1</v>
      </c>
      <c r="F817" s="13">
        <v>24</v>
      </c>
      <c r="G817" s="13">
        <v>4</v>
      </c>
      <c r="H817" s="13">
        <v>3</v>
      </c>
      <c r="I817" s="13">
        <v>24</v>
      </c>
      <c r="J817" s="13">
        <v>13</v>
      </c>
      <c r="K817" s="10">
        <f t="shared" si="22"/>
        <v>102</v>
      </c>
    </row>
    <row r="818" spans="1:11" x14ac:dyDescent="0.25">
      <c r="A818" s="4">
        <v>2013</v>
      </c>
      <c r="B818" s="4" t="s">
        <v>29</v>
      </c>
      <c r="C818" s="13">
        <v>3</v>
      </c>
      <c r="D818" s="13">
        <v>30</v>
      </c>
      <c r="F818" s="13">
        <v>19</v>
      </c>
      <c r="G818" s="13">
        <v>17</v>
      </c>
      <c r="H818" s="13">
        <v>4</v>
      </c>
      <c r="I818" s="13">
        <v>24</v>
      </c>
      <c r="J818" s="13">
        <v>8</v>
      </c>
      <c r="K818" s="10">
        <f t="shared" si="22"/>
        <v>105</v>
      </c>
    </row>
    <row r="819" spans="1:11" x14ac:dyDescent="0.25">
      <c r="A819" s="4">
        <v>2013</v>
      </c>
      <c r="B819" s="4" t="s">
        <v>26</v>
      </c>
      <c r="D819" s="13">
        <v>26</v>
      </c>
      <c r="E819" s="13">
        <v>5</v>
      </c>
      <c r="F819" s="13">
        <v>24</v>
      </c>
      <c r="G819" s="13">
        <v>4</v>
      </c>
      <c r="H819" s="13">
        <v>1</v>
      </c>
      <c r="I819" s="13">
        <v>19</v>
      </c>
      <c r="J819" s="13">
        <v>7</v>
      </c>
      <c r="K819" s="10">
        <f t="shared" si="22"/>
        <v>86</v>
      </c>
    </row>
    <row r="820" spans="1:11" x14ac:dyDescent="0.25">
      <c r="A820" s="4">
        <v>2013</v>
      </c>
      <c r="B820" s="4" t="s">
        <v>23</v>
      </c>
      <c r="D820" s="13">
        <v>24</v>
      </c>
      <c r="E820" s="13">
        <v>4</v>
      </c>
      <c r="F820" s="13">
        <v>31</v>
      </c>
      <c r="G820" s="13">
        <v>5</v>
      </c>
      <c r="H820" s="13">
        <v>2</v>
      </c>
      <c r="I820" s="13">
        <v>18</v>
      </c>
      <c r="J820" s="13">
        <v>25</v>
      </c>
      <c r="K820" s="10">
        <f t="shared" si="22"/>
        <v>109</v>
      </c>
    </row>
    <row r="821" spans="1:11" x14ac:dyDescent="0.25">
      <c r="A821" s="4">
        <v>2013</v>
      </c>
      <c r="B821" s="4" t="s">
        <v>20</v>
      </c>
      <c r="D821" s="13">
        <v>32</v>
      </c>
      <c r="E821" s="13">
        <v>4</v>
      </c>
      <c r="F821" s="13">
        <v>17</v>
      </c>
      <c r="G821" s="13">
        <v>13</v>
      </c>
      <c r="H821" s="13">
        <v>2</v>
      </c>
      <c r="I821" s="13">
        <v>13</v>
      </c>
      <c r="J821" s="13">
        <v>12</v>
      </c>
      <c r="K821" s="10">
        <f t="shared" si="22"/>
        <v>93</v>
      </c>
    </row>
    <row r="822" spans="1:11" x14ac:dyDescent="0.25">
      <c r="A822" s="4">
        <v>2013</v>
      </c>
      <c r="B822" s="4" t="s">
        <v>17</v>
      </c>
      <c r="D822" s="13">
        <v>26</v>
      </c>
      <c r="E822" s="13">
        <v>3</v>
      </c>
      <c r="F822" s="13">
        <v>18</v>
      </c>
      <c r="G822" s="13">
        <v>11</v>
      </c>
      <c r="H822" s="13">
        <v>2</v>
      </c>
      <c r="I822" s="13">
        <v>24</v>
      </c>
      <c r="J822" s="13">
        <v>13</v>
      </c>
      <c r="K822" s="10">
        <f t="shared" si="22"/>
        <v>97</v>
      </c>
    </row>
    <row r="823" spans="1:11" x14ac:dyDescent="0.25">
      <c r="A823" s="4">
        <v>2013</v>
      </c>
      <c r="B823" s="4" t="s">
        <v>14</v>
      </c>
      <c r="C823" s="13">
        <v>1</v>
      </c>
      <c r="D823" s="13">
        <v>33</v>
      </c>
      <c r="E823" s="13">
        <v>5</v>
      </c>
      <c r="F823" s="13">
        <v>25</v>
      </c>
      <c r="G823" s="13">
        <v>9</v>
      </c>
      <c r="H823" s="13">
        <v>2</v>
      </c>
      <c r="I823" s="13">
        <v>20</v>
      </c>
      <c r="J823" s="13">
        <v>11</v>
      </c>
      <c r="K823" s="10">
        <f t="shared" si="22"/>
        <v>106</v>
      </c>
    </row>
    <row r="824" spans="1:11" x14ac:dyDescent="0.25">
      <c r="A824" s="4">
        <v>2013</v>
      </c>
      <c r="B824" s="4" t="s">
        <v>12</v>
      </c>
      <c r="C824" s="13">
        <v>1</v>
      </c>
      <c r="D824" s="13">
        <v>15</v>
      </c>
      <c r="E824" s="13">
        <v>4</v>
      </c>
      <c r="F824" s="13">
        <v>25</v>
      </c>
      <c r="G824" s="13">
        <v>3</v>
      </c>
      <c r="H824" s="13">
        <v>3</v>
      </c>
      <c r="I824" s="13">
        <v>19</v>
      </c>
      <c r="J824" s="13">
        <v>13</v>
      </c>
      <c r="K824" s="10">
        <f t="shared" si="22"/>
        <v>83</v>
      </c>
    </row>
    <row r="825" spans="1:11" x14ac:dyDescent="0.25">
      <c r="A825" s="4">
        <v>2013</v>
      </c>
      <c r="B825" s="4" t="s">
        <v>10</v>
      </c>
      <c r="D825" s="13">
        <v>37</v>
      </c>
      <c r="E825" s="13">
        <v>5</v>
      </c>
      <c r="F825" s="13">
        <v>17</v>
      </c>
      <c r="G825" s="13">
        <v>6</v>
      </c>
      <c r="H825" s="13">
        <v>2</v>
      </c>
      <c r="I825" s="13">
        <v>15</v>
      </c>
      <c r="J825" s="13">
        <v>12</v>
      </c>
      <c r="K825" s="10">
        <f t="shared" si="22"/>
        <v>94</v>
      </c>
    </row>
    <row r="826" spans="1:11" x14ac:dyDescent="0.25">
      <c r="A826" s="4">
        <v>2013</v>
      </c>
      <c r="B826" s="4" t="s">
        <v>8</v>
      </c>
      <c r="D826" s="13">
        <v>34</v>
      </c>
      <c r="E826" s="13">
        <v>2</v>
      </c>
      <c r="F826" s="13">
        <v>20</v>
      </c>
      <c r="G826" s="13">
        <v>9</v>
      </c>
      <c r="H826" s="13">
        <v>6</v>
      </c>
      <c r="I826" s="13">
        <v>23</v>
      </c>
      <c r="J826" s="13">
        <v>13</v>
      </c>
      <c r="K826" s="10">
        <f t="shared" si="22"/>
        <v>107</v>
      </c>
    </row>
    <row r="827" spans="1:11" x14ac:dyDescent="0.25">
      <c r="A827" s="4">
        <v>2013</v>
      </c>
      <c r="B827" s="4" t="s">
        <v>7</v>
      </c>
      <c r="C827" s="13">
        <v>1</v>
      </c>
      <c r="D827" s="13">
        <v>28</v>
      </c>
      <c r="E827" s="13">
        <v>2</v>
      </c>
      <c r="F827" s="13">
        <v>19</v>
      </c>
      <c r="G827" s="13">
        <v>6</v>
      </c>
      <c r="H827" s="13">
        <v>7</v>
      </c>
      <c r="I827" s="13">
        <v>30</v>
      </c>
      <c r="J827" s="13">
        <v>15</v>
      </c>
      <c r="K827" s="10">
        <f t="shared" si="22"/>
        <v>108</v>
      </c>
    </row>
    <row r="828" spans="1:11" x14ac:dyDescent="0.25">
      <c r="A828" s="4">
        <v>2014</v>
      </c>
      <c r="B828" s="4" t="s">
        <v>36</v>
      </c>
      <c r="D828" s="13">
        <v>34</v>
      </c>
      <c r="E828" s="13">
        <v>3</v>
      </c>
      <c r="F828" s="13">
        <v>18</v>
      </c>
      <c r="G828" s="13">
        <v>8</v>
      </c>
      <c r="H828" s="13">
        <v>3</v>
      </c>
      <c r="I828" s="13">
        <v>25</v>
      </c>
      <c r="J828" s="13">
        <v>7</v>
      </c>
      <c r="K828" s="10">
        <f t="shared" si="22"/>
        <v>98</v>
      </c>
    </row>
    <row r="829" spans="1:11" x14ac:dyDescent="0.25">
      <c r="A829" s="4">
        <v>2014</v>
      </c>
      <c r="B829" s="4" t="s">
        <v>32</v>
      </c>
      <c r="C829" s="13">
        <v>2</v>
      </c>
      <c r="D829" s="13">
        <v>29</v>
      </c>
      <c r="E829" s="13">
        <v>3</v>
      </c>
      <c r="F829" s="13">
        <v>12</v>
      </c>
      <c r="G829" s="13">
        <v>5</v>
      </c>
      <c r="H829" s="13">
        <v>2</v>
      </c>
      <c r="I829" s="13">
        <v>21</v>
      </c>
      <c r="J829" s="13">
        <v>15</v>
      </c>
      <c r="K829" s="10">
        <f t="shared" si="22"/>
        <v>89</v>
      </c>
    </row>
    <row r="830" spans="1:11" x14ac:dyDescent="0.25">
      <c r="A830" s="4">
        <v>2014</v>
      </c>
      <c r="B830" s="4" t="s">
        <v>29</v>
      </c>
      <c r="C830" s="13">
        <v>2</v>
      </c>
      <c r="D830" s="13">
        <v>26</v>
      </c>
      <c r="E830" s="13">
        <v>3</v>
      </c>
      <c r="F830" s="13">
        <v>22</v>
      </c>
      <c r="G830" s="13">
        <v>12</v>
      </c>
      <c r="H830" s="13">
        <v>2</v>
      </c>
      <c r="I830" s="13">
        <v>25</v>
      </c>
      <c r="J830" s="13">
        <v>21</v>
      </c>
      <c r="K830" s="10">
        <f t="shared" si="22"/>
        <v>113</v>
      </c>
    </row>
    <row r="831" spans="1:11" x14ac:dyDescent="0.25">
      <c r="A831" s="4">
        <v>2014</v>
      </c>
      <c r="B831" s="4" t="s">
        <v>26</v>
      </c>
      <c r="D831" s="13">
        <v>20</v>
      </c>
      <c r="E831" s="13">
        <v>2</v>
      </c>
      <c r="F831" s="13">
        <v>12</v>
      </c>
      <c r="G831" s="13">
        <v>5</v>
      </c>
      <c r="H831" s="13">
        <v>4</v>
      </c>
      <c r="I831" s="13">
        <v>14</v>
      </c>
      <c r="J831" s="13">
        <v>15</v>
      </c>
      <c r="K831" s="10">
        <f t="shared" si="22"/>
        <v>72</v>
      </c>
    </row>
    <row r="832" spans="1:11" x14ac:dyDescent="0.25">
      <c r="A832" s="4">
        <v>2014</v>
      </c>
      <c r="B832" s="4" t="s">
        <v>23</v>
      </c>
      <c r="D832" s="13">
        <v>30</v>
      </c>
      <c r="E832" s="13">
        <v>7</v>
      </c>
      <c r="F832" s="13">
        <v>22</v>
      </c>
      <c r="G832" s="13">
        <v>7</v>
      </c>
      <c r="H832" s="13">
        <v>4</v>
      </c>
      <c r="I832" s="13">
        <v>23</v>
      </c>
      <c r="J832" s="13">
        <v>9</v>
      </c>
      <c r="K832" s="10">
        <f t="shared" si="22"/>
        <v>102</v>
      </c>
    </row>
    <row r="833" spans="1:11" x14ac:dyDescent="0.25">
      <c r="A833" s="4">
        <v>2014</v>
      </c>
      <c r="B833" s="4" t="s">
        <v>20</v>
      </c>
      <c r="C833" s="13">
        <v>1</v>
      </c>
      <c r="D833" s="13">
        <v>25</v>
      </c>
      <c r="E833" s="13">
        <v>3</v>
      </c>
      <c r="F833" s="13">
        <v>19</v>
      </c>
      <c r="G833" s="13">
        <v>6</v>
      </c>
      <c r="H833" s="13">
        <v>2</v>
      </c>
      <c r="I833" s="13">
        <v>17</v>
      </c>
      <c r="J833" s="13">
        <v>17</v>
      </c>
      <c r="K833" s="10">
        <f t="shared" si="22"/>
        <v>90</v>
      </c>
    </row>
    <row r="834" spans="1:11" x14ac:dyDescent="0.25">
      <c r="A834" s="4">
        <v>2014</v>
      </c>
      <c r="B834" s="4" t="s">
        <v>17</v>
      </c>
      <c r="D834" s="13">
        <v>19</v>
      </c>
      <c r="E834" s="13">
        <v>3</v>
      </c>
      <c r="F834" s="13">
        <v>19</v>
      </c>
      <c r="G834" s="13">
        <v>9</v>
      </c>
      <c r="H834" s="13">
        <v>4</v>
      </c>
      <c r="I834" s="13">
        <v>22</v>
      </c>
      <c r="J834" s="13">
        <v>17</v>
      </c>
      <c r="K834" s="10">
        <f t="shared" si="22"/>
        <v>93</v>
      </c>
    </row>
    <row r="835" spans="1:11" x14ac:dyDescent="0.25">
      <c r="A835" s="4">
        <v>2014</v>
      </c>
      <c r="B835" s="4" t="s">
        <v>14</v>
      </c>
      <c r="C835" s="13">
        <v>1</v>
      </c>
      <c r="D835" s="13">
        <v>27</v>
      </c>
      <c r="E835" s="13">
        <v>4</v>
      </c>
      <c r="F835" s="13">
        <v>25</v>
      </c>
      <c r="G835" s="13">
        <v>8</v>
      </c>
      <c r="H835" s="13">
        <v>2</v>
      </c>
      <c r="I835" s="13">
        <v>21</v>
      </c>
      <c r="J835" s="13">
        <v>13</v>
      </c>
      <c r="K835" s="10">
        <f t="shared" si="22"/>
        <v>101</v>
      </c>
    </row>
    <row r="836" spans="1:11" x14ac:dyDescent="0.25">
      <c r="A836" s="4">
        <v>2014</v>
      </c>
      <c r="B836" s="4" t="s">
        <v>12</v>
      </c>
      <c r="C836" s="13">
        <v>2</v>
      </c>
      <c r="D836" s="13">
        <v>24</v>
      </c>
      <c r="E836" s="13">
        <v>2</v>
      </c>
      <c r="F836" s="13">
        <v>21</v>
      </c>
      <c r="G836" s="13">
        <v>11</v>
      </c>
      <c r="H836" s="13">
        <v>3</v>
      </c>
      <c r="I836" s="13">
        <v>20</v>
      </c>
      <c r="J836" s="13">
        <v>16</v>
      </c>
      <c r="K836" s="10">
        <f t="shared" si="22"/>
        <v>99</v>
      </c>
    </row>
    <row r="837" spans="1:11" x14ac:dyDescent="0.25">
      <c r="A837" s="4">
        <v>2014</v>
      </c>
      <c r="B837" s="4" t="s">
        <v>10</v>
      </c>
      <c r="D837" s="13">
        <v>27</v>
      </c>
      <c r="E837" s="13">
        <v>5</v>
      </c>
      <c r="F837" s="13">
        <v>20</v>
      </c>
      <c r="G837" s="13">
        <v>9</v>
      </c>
      <c r="H837" s="13">
        <v>3</v>
      </c>
      <c r="I837" s="13">
        <v>19</v>
      </c>
      <c r="J837" s="13">
        <v>22</v>
      </c>
      <c r="K837" s="10">
        <f t="shared" si="22"/>
        <v>105</v>
      </c>
    </row>
    <row r="838" spans="1:11" x14ac:dyDescent="0.25">
      <c r="A838" s="4">
        <v>2014</v>
      </c>
      <c r="B838" s="4" t="s">
        <v>8</v>
      </c>
      <c r="C838" s="13">
        <v>1</v>
      </c>
      <c r="D838" s="13">
        <v>31</v>
      </c>
      <c r="E838" s="13">
        <v>2</v>
      </c>
      <c r="F838" s="13">
        <v>20</v>
      </c>
      <c r="G838" s="13">
        <v>8</v>
      </c>
      <c r="H838" s="13">
        <v>4</v>
      </c>
      <c r="I838" s="13">
        <v>28</v>
      </c>
      <c r="J838" s="13">
        <v>15</v>
      </c>
      <c r="K838" s="10">
        <f t="shared" si="22"/>
        <v>109</v>
      </c>
    </row>
    <row r="839" spans="1:11" ht="15.6" customHeight="1" x14ac:dyDescent="0.25">
      <c r="A839" s="4">
        <v>2014</v>
      </c>
      <c r="B839" s="4" t="s">
        <v>7</v>
      </c>
      <c r="C839" s="13">
        <v>1</v>
      </c>
      <c r="D839" s="13">
        <v>20</v>
      </c>
      <c r="E839" s="13">
        <v>2</v>
      </c>
      <c r="F839" s="13">
        <v>13</v>
      </c>
      <c r="G839" s="13">
        <v>19</v>
      </c>
      <c r="H839" s="13">
        <v>2</v>
      </c>
      <c r="I839" s="13">
        <v>14</v>
      </c>
      <c r="J839" s="13">
        <v>14</v>
      </c>
      <c r="K839" s="10">
        <f t="shared" si="22"/>
        <v>85</v>
      </c>
    </row>
    <row r="840" spans="1:11" ht="15.6" customHeight="1" x14ac:dyDescent="0.25">
      <c r="A840" s="4" t="s">
        <v>84</v>
      </c>
      <c r="B840" s="4" t="s">
        <v>36</v>
      </c>
      <c r="C840" s="13">
        <f>SUMIF($B$660:$B$839,$B840,C$660:C$839)</f>
        <v>10</v>
      </c>
      <c r="D840" s="13">
        <f t="shared" ref="D840:J840" si="23">SUMIF($B$660:$B$839,$B840,D$660:D$839)</f>
        <v>553</v>
      </c>
      <c r="E840" s="13">
        <f t="shared" si="23"/>
        <v>39</v>
      </c>
      <c r="F840" s="13">
        <f t="shared" si="23"/>
        <v>354</v>
      </c>
      <c r="G840" s="13">
        <f t="shared" si="23"/>
        <v>157</v>
      </c>
      <c r="H840" s="13">
        <f t="shared" si="23"/>
        <v>66</v>
      </c>
      <c r="I840" s="13">
        <f t="shared" si="23"/>
        <v>413</v>
      </c>
      <c r="J840" s="13">
        <f t="shared" si="23"/>
        <v>229</v>
      </c>
      <c r="K840" s="10">
        <f t="shared" si="22"/>
        <v>1821</v>
      </c>
    </row>
    <row r="841" spans="1:11" ht="15.6" customHeight="1" x14ac:dyDescent="0.25">
      <c r="A841" s="4" t="s">
        <v>84</v>
      </c>
      <c r="B841" s="4" t="s">
        <v>32</v>
      </c>
      <c r="C841" s="13">
        <f t="shared" ref="C841:J851" si="24">SUMIF($B$660:$B$839,$B841,C$660:C$839)</f>
        <v>16</v>
      </c>
      <c r="D841" s="13">
        <f t="shared" si="24"/>
        <v>541</v>
      </c>
      <c r="E841" s="13">
        <f t="shared" si="24"/>
        <v>45</v>
      </c>
      <c r="F841" s="13">
        <f t="shared" si="24"/>
        <v>299</v>
      </c>
      <c r="G841" s="13">
        <f t="shared" si="24"/>
        <v>137</v>
      </c>
      <c r="H841" s="13">
        <f t="shared" si="24"/>
        <v>62</v>
      </c>
      <c r="I841" s="13">
        <f t="shared" si="24"/>
        <v>385</v>
      </c>
      <c r="J841" s="13">
        <f t="shared" si="24"/>
        <v>211</v>
      </c>
      <c r="K841" s="10">
        <f t="shared" si="22"/>
        <v>1696</v>
      </c>
    </row>
    <row r="842" spans="1:11" ht="15.6" customHeight="1" x14ac:dyDescent="0.25">
      <c r="A842" s="4" t="s">
        <v>84</v>
      </c>
      <c r="B842" s="4" t="s">
        <v>29</v>
      </c>
      <c r="C842" s="13">
        <f t="shared" si="24"/>
        <v>22</v>
      </c>
      <c r="D842" s="13">
        <f t="shared" si="24"/>
        <v>584</v>
      </c>
      <c r="E842" s="13">
        <f t="shared" si="24"/>
        <v>34</v>
      </c>
      <c r="F842" s="13">
        <f t="shared" si="24"/>
        <v>363</v>
      </c>
      <c r="G842" s="13">
        <f t="shared" si="24"/>
        <v>186</v>
      </c>
      <c r="H842" s="13">
        <f t="shared" si="24"/>
        <v>66</v>
      </c>
      <c r="I842" s="13">
        <f t="shared" si="24"/>
        <v>481</v>
      </c>
      <c r="J842" s="13">
        <f t="shared" si="24"/>
        <v>247</v>
      </c>
      <c r="K842" s="10">
        <f t="shared" si="22"/>
        <v>1983</v>
      </c>
    </row>
    <row r="843" spans="1:11" ht="15.6" customHeight="1" x14ac:dyDescent="0.25">
      <c r="A843" s="4" t="s">
        <v>84</v>
      </c>
      <c r="B843" s="4" t="s">
        <v>26</v>
      </c>
      <c r="C843" s="13">
        <f t="shared" si="24"/>
        <v>15</v>
      </c>
      <c r="D843" s="13">
        <f t="shared" si="24"/>
        <v>593</v>
      </c>
      <c r="E843" s="13">
        <f t="shared" si="24"/>
        <v>49</v>
      </c>
      <c r="F843" s="13">
        <f t="shared" si="24"/>
        <v>383</v>
      </c>
      <c r="G843" s="13">
        <f t="shared" si="24"/>
        <v>149</v>
      </c>
      <c r="H843" s="13">
        <f t="shared" si="24"/>
        <v>54</v>
      </c>
      <c r="I843" s="13">
        <f t="shared" si="24"/>
        <v>382</v>
      </c>
      <c r="J843" s="13">
        <f t="shared" si="24"/>
        <v>214</v>
      </c>
      <c r="K843" s="10">
        <f t="shared" si="22"/>
        <v>1839</v>
      </c>
    </row>
    <row r="844" spans="1:11" ht="15.6" customHeight="1" x14ac:dyDescent="0.25">
      <c r="A844" s="4" t="s">
        <v>84</v>
      </c>
      <c r="B844" s="4" t="s">
        <v>23</v>
      </c>
      <c r="C844" s="13">
        <f t="shared" si="24"/>
        <v>19</v>
      </c>
      <c r="D844" s="13">
        <f t="shared" si="24"/>
        <v>577</v>
      </c>
      <c r="E844" s="13">
        <f t="shared" si="24"/>
        <v>57</v>
      </c>
      <c r="F844" s="13">
        <f t="shared" si="24"/>
        <v>404</v>
      </c>
      <c r="G844" s="13">
        <f t="shared" si="24"/>
        <v>163</v>
      </c>
      <c r="H844" s="13">
        <f t="shared" si="24"/>
        <v>65</v>
      </c>
      <c r="I844" s="13">
        <f t="shared" si="24"/>
        <v>443</v>
      </c>
      <c r="J844" s="13">
        <f t="shared" si="24"/>
        <v>246</v>
      </c>
      <c r="K844" s="10">
        <f t="shared" si="22"/>
        <v>1974</v>
      </c>
    </row>
    <row r="845" spans="1:11" ht="15.6" customHeight="1" x14ac:dyDescent="0.25">
      <c r="A845" s="4" t="s">
        <v>84</v>
      </c>
      <c r="B845" s="4" t="s">
        <v>20</v>
      </c>
      <c r="C845" s="13">
        <f t="shared" si="24"/>
        <v>19</v>
      </c>
      <c r="D845" s="13">
        <f t="shared" si="24"/>
        <v>553</v>
      </c>
      <c r="E845" s="13">
        <f t="shared" si="24"/>
        <v>71</v>
      </c>
      <c r="F845" s="13">
        <f t="shared" si="24"/>
        <v>379</v>
      </c>
      <c r="G845" s="13">
        <f t="shared" si="24"/>
        <v>168</v>
      </c>
      <c r="H845" s="13">
        <f t="shared" si="24"/>
        <v>59</v>
      </c>
      <c r="I845" s="13">
        <f t="shared" si="24"/>
        <v>387</v>
      </c>
      <c r="J845" s="13">
        <f t="shared" si="24"/>
        <v>215</v>
      </c>
      <c r="K845" s="10">
        <f t="shared" si="22"/>
        <v>1851</v>
      </c>
    </row>
    <row r="846" spans="1:11" ht="15.6" customHeight="1" x14ac:dyDescent="0.25">
      <c r="A846" s="4" t="s">
        <v>84</v>
      </c>
      <c r="B846" s="4" t="s">
        <v>17</v>
      </c>
      <c r="C846" s="13">
        <f t="shared" si="24"/>
        <v>17</v>
      </c>
      <c r="D846" s="13">
        <f t="shared" si="24"/>
        <v>523</v>
      </c>
      <c r="E846" s="13">
        <f t="shared" si="24"/>
        <v>75</v>
      </c>
      <c r="F846" s="13">
        <f t="shared" si="24"/>
        <v>386</v>
      </c>
      <c r="G846" s="13">
        <f t="shared" si="24"/>
        <v>149</v>
      </c>
      <c r="H846" s="13">
        <f t="shared" si="24"/>
        <v>42</v>
      </c>
      <c r="I846" s="13">
        <f t="shared" si="24"/>
        <v>384</v>
      </c>
      <c r="J846" s="13">
        <f t="shared" si="24"/>
        <v>212</v>
      </c>
      <c r="K846" s="10">
        <f t="shared" si="22"/>
        <v>1788</v>
      </c>
    </row>
    <row r="847" spans="1:11" ht="15.6" customHeight="1" x14ac:dyDescent="0.25">
      <c r="A847" s="4" t="s">
        <v>84</v>
      </c>
      <c r="B847" s="4" t="s">
        <v>14</v>
      </c>
      <c r="C847" s="13">
        <f t="shared" si="24"/>
        <v>16</v>
      </c>
      <c r="D847" s="13">
        <f t="shared" si="24"/>
        <v>578</v>
      </c>
      <c r="E847" s="13">
        <f t="shared" si="24"/>
        <v>93</v>
      </c>
      <c r="F847" s="13">
        <f t="shared" si="24"/>
        <v>438</v>
      </c>
      <c r="G847" s="13">
        <f t="shared" si="24"/>
        <v>155</v>
      </c>
      <c r="H847" s="13">
        <f t="shared" si="24"/>
        <v>37</v>
      </c>
      <c r="I847" s="13">
        <f t="shared" si="24"/>
        <v>353</v>
      </c>
      <c r="J847" s="13">
        <f t="shared" si="24"/>
        <v>228</v>
      </c>
      <c r="K847" s="10">
        <f t="shared" si="22"/>
        <v>1898</v>
      </c>
    </row>
    <row r="848" spans="1:11" ht="15.6" customHeight="1" x14ac:dyDescent="0.25">
      <c r="A848" s="4" t="s">
        <v>84</v>
      </c>
      <c r="B848" s="4" t="s">
        <v>12</v>
      </c>
      <c r="C848" s="13">
        <f t="shared" si="24"/>
        <v>20</v>
      </c>
      <c r="D848" s="13">
        <f t="shared" si="24"/>
        <v>529</v>
      </c>
      <c r="E848" s="13">
        <f t="shared" si="24"/>
        <v>66</v>
      </c>
      <c r="F848" s="13">
        <f t="shared" si="24"/>
        <v>403</v>
      </c>
      <c r="G848" s="13">
        <f t="shared" si="24"/>
        <v>149</v>
      </c>
      <c r="H848" s="13">
        <f t="shared" si="24"/>
        <v>42</v>
      </c>
      <c r="I848" s="13">
        <f t="shared" si="24"/>
        <v>355</v>
      </c>
      <c r="J848" s="13">
        <f t="shared" si="24"/>
        <v>227</v>
      </c>
      <c r="K848" s="10">
        <f t="shared" si="22"/>
        <v>1791</v>
      </c>
    </row>
    <row r="849" spans="1:11" ht="15.6" customHeight="1" x14ac:dyDescent="0.25">
      <c r="A849" s="4" t="s">
        <v>84</v>
      </c>
      <c r="B849" s="4" t="s">
        <v>10</v>
      </c>
      <c r="C849" s="13">
        <f t="shared" si="24"/>
        <v>14</v>
      </c>
      <c r="D849" s="13">
        <f t="shared" si="24"/>
        <v>583</v>
      </c>
      <c r="E849" s="13">
        <f t="shared" si="24"/>
        <v>66</v>
      </c>
      <c r="F849" s="13">
        <f t="shared" si="24"/>
        <v>375</v>
      </c>
      <c r="G849" s="13">
        <f t="shared" si="24"/>
        <v>152</v>
      </c>
      <c r="H849" s="13">
        <f t="shared" si="24"/>
        <v>33</v>
      </c>
      <c r="I849" s="13">
        <f t="shared" si="24"/>
        <v>431</v>
      </c>
      <c r="J849" s="13">
        <f t="shared" si="24"/>
        <v>267</v>
      </c>
      <c r="K849" s="10">
        <f t="shared" si="22"/>
        <v>1921</v>
      </c>
    </row>
    <row r="850" spans="1:11" ht="15.6" customHeight="1" x14ac:dyDescent="0.25">
      <c r="A850" s="4" t="s">
        <v>84</v>
      </c>
      <c r="B850" s="4" t="s">
        <v>8</v>
      </c>
      <c r="C850" s="13">
        <f t="shared" si="24"/>
        <v>12</v>
      </c>
      <c r="D850" s="13">
        <f t="shared" si="24"/>
        <v>587</v>
      </c>
      <c r="E850" s="13">
        <f t="shared" si="24"/>
        <v>64</v>
      </c>
      <c r="F850" s="13">
        <f t="shared" si="24"/>
        <v>397</v>
      </c>
      <c r="G850" s="13">
        <f t="shared" si="24"/>
        <v>153</v>
      </c>
      <c r="H850" s="13">
        <f t="shared" si="24"/>
        <v>62</v>
      </c>
      <c r="I850" s="13">
        <f t="shared" si="24"/>
        <v>405</v>
      </c>
      <c r="J850" s="13">
        <f t="shared" si="24"/>
        <v>254</v>
      </c>
      <c r="K850" s="10">
        <f t="shared" si="22"/>
        <v>1934</v>
      </c>
    </row>
    <row r="851" spans="1:11" ht="15.6" customHeight="1" x14ac:dyDescent="0.25">
      <c r="A851" s="4" t="s">
        <v>84</v>
      </c>
      <c r="B851" s="4" t="s">
        <v>7</v>
      </c>
      <c r="C851" s="13">
        <f t="shared" si="24"/>
        <v>17</v>
      </c>
      <c r="D851" s="13">
        <f t="shared" si="24"/>
        <v>586</v>
      </c>
      <c r="E851" s="13">
        <f t="shared" si="24"/>
        <v>69</v>
      </c>
      <c r="F851" s="13">
        <f t="shared" si="24"/>
        <v>379</v>
      </c>
      <c r="G851" s="13">
        <f t="shared" si="24"/>
        <v>178</v>
      </c>
      <c r="H851" s="13">
        <f t="shared" si="24"/>
        <v>62</v>
      </c>
      <c r="I851" s="13">
        <f t="shared" si="24"/>
        <v>459</v>
      </c>
      <c r="J851" s="13">
        <f t="shared" si="24"/>
        <v>256</v>
      </c>
      <c r="K851" s="10">
        <f t="shared" si="22"/>
        <v>2006</v>
      </c>
    </row>
    <row r="854" spans="1:11" x14ac:dyDescent="0.25">
      <c r="A854" s="4" t="s">
        <v>75</v>
      </c>
    </row>
    <row r="855" spans="1:11" x14ac:dyDescent="0.25">
      <c r="A855" s="4" t="s">
        <v>60</v>
      </c>
      <c r="B855" s="4" t="s">
        <v>85</v>
      </c>
      <c r="C855" s="13" t="s">
        <v>15</v>
      </c>
      <c r="D855" s="13" t="s">
        <v>33</v>
      </c>
      <c r="E855" s="13" t="s">
        <v>18</v>
      </c>
      <c r="F855" s="13" t="s">
        <v>37</v>
      </c>
      <c r="G855" s="13" t="s">
        <v>27</v>
      </c>
      <c r="H855" s="13" t="s">
        <v>21</v>
      </c>
      <c r="I855" s="13" t="s">
        <v>30</v>
      </c>
      <c r="J855" s="13" t="s">
        <v>24</v>
      </c>
      <c r="K855" s="10" t="s">
        <v>86</v>
      </c>
    </row>
    <row r="856" spans="1:11" x14ac:dyDescent="0.25">
      <c r="A856" s="4">
        <v>2000</v>
      </c>
      <c r="B856" s="4" t="s">
        <v>73</v>
      </c>
      <c r="C856" s="13">
        <v>3</v>
      </c>
      <c r="D856" s="13">
        <v>285</v>
      </c>
      <c r="E856" s="13">
        <v>9</v>
      </c>
      <c r="F856" s="13">
        <v>146</v>
      </c>
      <c r="G856" s="13">
        <v>76</v>
      </c>
      <c r="H856" s="13">
        <v>14</v>
      </c>
      <c r="I856" s="13">
        <v>189</v>
      </c>
      <c r="J856" s="13">
        <v>75</v>
      </c>
      <c r="K856" s="10">
        <f>SUM(C856:J856)</f>
        <v>797</v>
      </c>
    </row>
    <row r="857" spans="1:11" x14ac:dyDescent="0.25">
      <c r="A857" s="4">
        <v>2000</v>
      </c>
      <c r="B857" s="4" t="s">
        <v>71</v>
      </c>
      <c r="C857" s="13">
        <v>4</v>
      </c>
      <c r="D857" s="13">
        <v>110</v>
      </c>
      <c r="E857" s="13">
        <v>11</v>
      </c>
      <c r="F857" s="13">
        <v>39</v>
      </c>
      <c r="G857" s="13">
        <v>20</v>
      </c>
      <c r="H857" s="13">
        <v>9</v>
      </c>
      <c r="I857" s="13">
        <v>59</v>
      </c>
      <c r="J857" s="13">
        <v>35</v>
      </c>
      <c r="K857" s="10">
        <f t="shared" ref="K857:K903" si="25">SUM(C857:J857)</f>
        <v>287</v>
      </c>
    </row>
    <row r="858" spans="1:11" x14ac:dyDescent="0.25">
      <c r="A858" s="4">
        <v>2000</v>
      </c>
      <c r="B858" s="4" t="s">
        <v>74</v>
      </c>
      <c r="C858" s="13">
        <v>11</v>
      </c>
      <c r="D858" s="13">
        <v>208</v>
      </c>
      <c r="E858" s="13">
        <v>31</v>
      </c>
      <c r="F858" s="13">
        <v>132</v>
      </c>
      <c r="G858" s="13">
        <v>70</v>
      </c>
      <c r="H858" s="13">
        <v>20</v>
      </c>
      <c r="I858" s="13">
        <v>159</v>
      </c>
      <c r="J858" s="13">
        <v>102</v>
      </c>
      <c r="K858" s="10">
        <f t="shared" si="25"/>
        <v>733</v>
      </c>
    </row>
    <row r="859" spans="1:11" x14ac:dyDescent="0.25">
      <c r="A859" s="4">
        <v>2001</v>
      </c>
      <c r="B859" s="4" t="s">
        <v>73</v>
      </c>
      <c r="C859" s="13">
        <v>8</v>
      </c>
      <c r="D859" s="13">
        <v>243</v>
      </c>
      <c r="E859" s="13">
        <v>4</v>
      </c>
      <c r="F859" s="13">
        <v>133</v>
      </c>
      <c r="G859" s="13">
        <v>63</v>
      </c>
      <c r="H859" s="13">
        <v>27</v>
      </c>
      <c r="I859" s="13">
        <v>205</v>
      </c>
      <c r="J859" s="13">
        <v>67</v>
      </c>
      <c r="K859" s="10">
        <f t="shared" si="25"/>
        <v>750</v>
      </c>
    </row>
    <row r="860" spans="1:11" x14ac:dyDescent="0.25">
      <c r="A860" s="4">
        <v>2001</v>
      </c>
      <c r="B860" s="4" t="s">
        <v>71</v>
      </c>
      <c r="C860" s="13">
        <v>3</v>
      </c>
      <c r="D860" s="13">
        <v>88</v>
      </c>
      <c r="E860" s="13">
        <v>11</v>
      </c>
      <c r="F860" s="13">
        <v>51</v>
      </c>
      <c r="G860" s="13">
        <v>26</v>
      </c>
      <c r="H860" s="13">
        <v>10</v>
      </c>
      <c r="I860" s="13">
        <v>81</v>
      </c>
      <c r="J860" s="13">
        <v>20</v>
      </c>
      <c r="K860" s="10">
        <f t="shared" si="25"/>
        <v>290</v>
      </c>
    </row>
    <row r="861" spans="1:11" x14ac:dyDescent="0.25">
      <c r="A861" s="4">
        <v>2001</v>
      </c>
      <c r="B861" s="4" t="s">
        <v>74</v>
      </c>
      <c r="C861" s="13">
        <v>5</v>
      </c>
      <c r="D861" s="13">
        <v>193</v>
      </c>
      <c r="E861" s="13">
        <v>35</v>
      </c>
      <c r="F861" s="13">
        <v>140</v>
      </c>
      <c r="G861" s="13">
        <v>64</v>
      </c>
      <c r="H861" s="13">
        <v>24</v>
      </c>
      <c r="I861" s="13">
        <v>158</v>
      </c>
      <c r="J861" s="13">
        <v>78</v>
      </c>
      <c r="K861" s="10">
        <f t="shared" si="25"/>
        <v>697</v>
      </c>
    </row>
    <row r="862" spans="1:11" x14ac:dyDescent="0.25">
      <c r="A862" s="4">
        <v>2002</v>
      </c>
      <c r="B862" s="4" t="s">
        <v>73</v>
      </c>
      <c r="C862" s="13">
        <v>6</v>
      </c>
      <c r="D862" s="13">
        <v>229</v>
      </c>
      <c r="E862" s="13">
        <v>17</v>
      </c>
      <c r="F862" s="13">
        <v>142</v>
      </c>
      <c r="G862" s="13">
        <v>57</v>
      </c>
      <c r="H862" s="13">
        <v>11</v>
      </c>
      <c r="I862" s="13">
        <v>174</v>
      </c>
      <c r="J862" s="13">
        <v>68</v>
      </c>
      <c r="K862" s="10">
        <f t="shared" si="25"/>
        <v>704</v>
      </c>
    </row>
    <row r="863" spans="1:11" x14ac:dyDescent="0.25">
      <c r="A863" s="4">
        <v>2002</v>
      </c>
      <c r="B863" s="4" t="s">
        <v>71</v>
      </c>
      <c r="C863" s="13">
        <v>1</v>
      </c>
      <c r="D863" s="13">
        <v>95</v>
      </c>
      <c r="E863" s="13">
        <v>11</v>
      </c>
      <c r="F863" s="13">
        <v>37</v>
      </c>
      <c r="G863" s="13">
        <v>18</v>
      </c>
      <c r="H863" s="13">
        <v>6</v>
      </c>
      <c r="I863" s="13">
        <v>58</v>
      </c>
      <c r="J863" s="13">
        <v>24</v>
      </c>
      <c r="K863" s="10">
        <f t="shared" si="25"/>
        <v>250</v>
      </c>
    </row>
    <row r="864" spans="1:11" x14ac:dyDescent="0.25">
      <c r="A864" s="4">
        <v>2002</v>
      </c>
      <c r="B864" s="4" t="s">
        <v>74</v>
      </c>
      <c r="C864" s="13">
        <v>3</v>
      </c>
      <c r="D864" s="13">
        <v>237</v>
      </c>
      <c r="E864" s="13">
        <v>27</v>
      </c>
      <c r="F864" s="13">
        <v>143</v>
      </c>
      <c r="G864" s="13">
        <v>79</v>
      </c>
      <c r="H864" s="13">
        <v>20</v>
      </c>
      <c r="I864" s="13">
        <v>165</v>
      </c>
      <c r="J864" s="13">
        <v>87</v>
      </c>
      <c r="K864" s="10">
        <f t="shared" si="25"/>
        <v>761</v>
      </c>
    </row>
    <row r="865" spans="1:11" x14ac:dyDescent="0.25">
      <c r="A865" s="4">
        <v>2003</v>
      </c>
      <c r="B865" s="4" t="s">
        <v>73</v>
      </c>
      <c r="C865" s="13">
        <v>4</v>
      </c>
      <c r="D865" s="13">
        <v>250</v>
      </c>
      <c r="E865" s="13">
        <v>7</v>
      </c>
      <c r="F865" s="13">
        <v>127</v>
      </c>
      <c r="G865" s="13">
        <v>56</v>
      </c>
      <c r="H865" s="13">
        <v>19</v>
      </c>
      <c r="I865" s="13">
        <v>148</v>
      </c>
      <c r="J865" s="13">
        <v>71</v>
      </c>
      <c r="K865" s="10">
        <f t="shared" si="25"/>
        <v>682</v>
      </c>
    </row>
    <row r="866" spans="1:11" x14ac:dyDescent="0.25">
      <c r="A866" s="4">
        <v>2003</v>
      </c>
      <c r="B866" s="4" t="s">
        <v>71</v>
      </c>
      <c r="C866" s="13">
        <v>2</v>
      </c>
      <c r="D866" s="13">
        <v>94</v>
      </c>
      <c r="E866" s="13">
        <v>8</v>
      </c>
      <c r="F866" s="13">
        <v>50</v>
      </c>
      <c r="G866" s="13">
        <v>16</v>
      </c>
      <c r="H866" s="13">
        <v>3</v>
      </c>
      <c r="I866" s="13">
        <v>42</v>
      </c>
      <c r="J866" s="13">
        <v>18</v>
      </c>
      <c r="K866" s="10">
        <f t="shared" si="25"/>
        <v>233</v>
      </c>
    </row>
    <row r="867" spans="1:11" x14ac:dyDescent="0.25">
      <c r="A867" s="4">
        <v>2003</v>
      </c>
      <c r="B867" s="4" t="s">
        <v>74</v>
      </c>
      <c r="C867" s="13">
        <v>5</v>
      </c>
      <c r="D867" s="13">
        <v>195</v>
      </c>
      <c r="E867" s="13">
        <v>38</v>
      </c>
      <c r="F867" s="13">
        <v>133</v>
      </c>
      <c r="G867" s="13">
        <v>85</v>
      </c>
      <c r="H867" s="13">
        <v>19</v>
      </c>
      <c r="I867" s="13">
        <v>140</v>
      </c>
      <c r="J867" s="13">
        <v>91</v>
      </c>
      <c r="K867" s="10">
        <f t="shared" si="25"/>
        <v>706</v>
      </c>
    </row>
    <row r="868" spans="1:11" x14ac:dyDescent="0.25">
      <c r="A868" s="4">
        <v>2004</v>
      </c>
      <c r="B868" s="4" t="s">
        <v>73</v>
      </c>
      <c r="C868" s="13">
        <v>4</v>
      </c>
      <c r="D868" s="13">
        <v>222</v>
      </c>
      <c r="E868" s="13">
        <v>5</v>
      </c>
      <c r="F868" s="13">
        <v>125</v>
      </c>
      <c r="G868" s="13">
        <v>59</v>
      </c>
      <c r="H868" s="13">
        <v>24</v>
      </c>
      <c r="I868" s="13">
        <v>165</v>
      </c>
      <c r="J868" s="13">
        <v>67</v>
      </c>
      <c r="K868" s="10">
        <f t="shared" si="25"/>
        <v>671</v>
      </c>
    </row>
    <row r="869" spans="1:11" x14ac:dyDescent="0.25">
      <c r="A869" s="4">
        <v>2004</v>
      </c>
      <c r="B869" s="4" t="s">
        <v>71</v>
      </c>
      <c r="C869" s="13">
        <v>2</v>
      </c>
      <c r="D869" s="13">
        <v>85</v>
      </c>
      <c r="E869" s="13">
        <v>9</v>
      </c>
      <c r="F869" s="13">
        <v>34</v>
      </c>
      <c r="G869" s="13">
        <v>11</v>
      </c>
      <c r="H869" s="13">
        <v>4</v>
      </c>
      <c r="I869" s="13">
        <v>49</v>
      </c>
      <c r="J869" s="13">
        <v>26</v>
      </c>
      <c r="K869" s="10">
        <f t="shared" si="25"/>
        <v>220</v>
      </c>
    </row>
    <row r="870" spans="1:11" x14ac:dyDescent="0.25">
      <c r="A870" s="4">
        <v>2004</v>
      </c>
      <c r="B870" s="4" t="s">
        <v>74</v>
      </c>
      <c r="C870" s="13">
        <v>3</v>
      </c>
      <c r="D870" s="13">
        <v>203</v>
      </c>
      <c r="E870" s="13">
        <v>21</v>
      </c>
      <c r="F870" s="13">
        <v>152</v>
      </c>
      <c r="G870" s="13">
        <v>69</v>
      </c>
      <c r="H870" s="13">
        <v>30</v>
      </c>
      <c r="I870" s="13">
        <v>129</v>
      </c>
      <c r="J870" s="13">
        <v>85</v>
      </c>
      <c r="K870" s="10">
        <f t="shared" si="25"/>
        <v>692</v>
      </c>
    </row>
    <row r="871" spans="1:11" x14ac:dyDescent="0.25">
      <c r="A871" s="4">
        <v>2005</v>
      </c>
      <c r="B871" s="4" t="s">
        <v>73</v>
      </c>
      <c r="C871" s="13">
        <v>11</v>
      </c>
      <c r="D871" s="13">
        <v>216</v>
      </c>
      <c r="E871" s="13">
        <v>9</v>
      </c>
      <c r="F871" s="13">
        <v>140</v>
      </c>
      <c r="G871" s="13">
        <v>66</v>
      </c>
      <c r="H871" s="13">
        <v>21</v>
      </c>
      <c r="I871" s="13">
        <v>164</v>
      </c>
      <c r="J871" s="13">
        <v>68</v>
      </c>
      <c r="K871" s="10">
        <f t="shared" si="25"/>
        <v>695</v>
      </c>
    </row>
    <row r="872" spans="1:11" x14ac:dyDescent="0.25">
      <c r="A872" s="4">
        <v>2005</v>
      </c>
      <c r="B872" s="4" t="s">
        <v>71</v>
      </c>
      <c r="C872" s="13">
        <v>5</v>
      </c>
      <c r="D872" s="13">
        <v>97</v>
      </c>
      <c r="E872" s="13">
        <v>8</v>
      </c>
      <c r="F872" s="13">
        <v>39</v>
      </c>
      <c r="G872" s="13">
        <v>12</v>
      </c>
      <c r="H872" s="13">
        <v>2</v>
      </c>
      <c r="I872" s="13">
        <v>49</v>
      </c>
      <c r="J872" s="13">
        <v>16</v>
      </c>
      <c r="K872" s="10">
        <f t="shared" si="25"/>
        <v>228</v>
      </c>
    </row>
    <row r="873" spans="1:11" x14ac:dyDescent="0.25">
      <c r="A873" s="4">
        <v>2005</v>
      </c>
      <c r="B873" s="4" t="s">
        <v>74</v>
      </c>
      <c r="C873" s="13">
        <v>10</v>
      </c>
      <c r="D873" s="13">
        <v>195</v>
      </c>
      <c r="E873" s="13">
        <v>38</v>
      </c>
      <c r="F873" s="13">
        <v>151</v>
      </c>
      <c r="G873" s="13">
        <v>70</v>
      </c>
      <c r="H873" s="13">
        <v>28</v>
      </c>
      <c r="I873" s="13">
        <v>133</v>
      </c>
      <c r="J873" s="13">
        <v>79</v>
      </c>
      <c r="K873" s="10">
        <f t="shared" si="25"/>
        <v>704</v>
      </c>
    </row>
    <row r="874" spans="1:11" x14ac:dyDescent="0.25">
      <c r="A874" s="4">
        <v>2006</v>
      </c>
      <c r="B874" s="4" t="s">
        <v>73</v>
      </c>
      <c r="C874" s="13">
        <v>5</v>
      </c>
      <c r="D874" s="13">
        <v>200</v>
      </c>
      <c r="E874" s="13">
        <v>13</v>
      </c>
      <c r="F874" s="13">
        <v>125</v>
      </c>
      <c r="G874" s="13">
        <v>52</v>
      </c>
      <c r="H874" s="13">
        <v>34</v>
      </c>
      <c r="I874" s="13">
        <v>135</v>
      </c>
      <c r="J874" s="13">
        <v>68</v>
      </c>
      <c r="K874" s="10">
        <f t="shared" si="25"/>
        <v>632</v>
      </c>
    </row>
    <row r="875" spans="1:11" x14ac:dyDescent="0.25">
      <c r="A875" s="4">
        <v>2006</v>
      </c>
      <c r="B875" s="4" t="s">
        <v>71</v>
      </c>
      <c r="C875" s="13">
        <v>2</v>
      </c>
      <c r="D875" s="13">
        <v>73</v>
      </c>
      <c r="E875" s="13">
        <v>13</v>
      </c>
      <c r="F875" s="13">
        <v>46</v>
      </c>
      <c r="G875" s="13">
        <v>13</v>
      </c>
      <c r="H875" s="13">
        <v>3</v>
      </c>
      <c r="I875" s="13">
        <v>58</v>
      </c>
      <c r="J875" s="13">
        <v>22</v>
      </c>
      <c r="K875" s="10">
        <f t="shared" si="25"/>
        <v>230</v>
      </c>
    </row>
    <row r="876" spans="1:11" x14ac:dyDescent="0.25">
      <c r="A876" s="4">
        <v>2006</v>
      </c>
      <c r="B876" s="4" t="s">
        <v>74</v>
      </c>
      <c r="C876" s="13">
        <v>6</v>
      </c>
      <c r="D876" s="13">
        <v>223</v>
      </c>
      <c r="E876" s="13">
        <v>19</v>
      </c>
      <c r="F876" s="13">
        <v>164</v>
      </c>
      <c r="G876" s="13">
        <v>52</v>
      </c>
      <c r="H876" s="13">
        <v>18</v>
      </c>
      <c r="I876" s="13">
        <v>144</v>
      </c>
      <c r="J876" s="13">
        <v>110</v>
      </c>
      <c r="K876" s="10">
        <f t="shared" si="25"/>
        <v>736</v>
      </c>
    </row>
    <row r="877" spans="1:11" x14ac:dyDescent="0.25">
      <c r="A877" s="4">
        <v>2007</v>
      </c>
      <c r="B877" s="4" t="s">
        <v>73</v>
      </c>
      <c r="C877" s="13">
        <v>5</v>
      </c>
      <c r="D877" s="13">
        <v>190</v>
      </c>
      <c r="E877" s="13">
        <v>10</v>
      </c>
      <c r="F877" s="13">
        <v>156</v>
      </c>
      <c r="G877" s="13">
        <v>53</v>
      </c>
      <c r="H877" s="13">
        <v>25</v>
      </c>
      <c r="I877" s="13">
        <v>140</v>
      </c>
      <c r="J877" s="13">
        <v>79</v>
      </c>
      <c r="K877" s="10">
        <f t="shared" si="25"/>
        <v>658</v>
      </c>
    </row>
    <row r="878" spans="1:11" x14ac:dyDescent="0.25">
      <c r="A878" s="4">
        <v>2007</v>
      </c>
      <c r="B878" s="4" t="s">
        <v>71</v>
      </c>
      <c r="C878" s="13">
        <v>1</v>
      </c>
      <c r="D878" s="13">
        <v>68</v>
      </c>
      <c r="E878" s="13">
        <v>13</v>
      </c>
      <c r="F878" s="13">
        <v>42</v>
      </c>
      <c r="G878" s="13">
        <v>15</v>
      </c>
      <c r="H878" s="13">
        <v>4</v>
      </c>
      <c r="I878" s="13">
        <v>41</v>
      </c>
      <c r="J878" s="13">
        <v>20</v>
      </c>
      <c r="K878" s="10">
        <f t="shared" si="25"/>
        <v>204</v>
      </c>
    </row>
    <row r="879" spans="1:11" x14ac:dyDescent="0.25">
      <c r="A879" s="4">
        <v>2007</v>
      </c>
      <c r="B879" s="4" t="s">
        <v>74</v>
      </c>
      <c r="C879" s="13">
        <v>8</v>
      </c>
      <c r="D879" s="13">
        <v>177</v>
      </c>
      <c r="E879" s="13">
        <v>35</v>
      </c>
      <c r="F879" s="13">
        <v>162</v>
      </c>
      <c r="G879" s="13">
        <v>56</v>
      </c>
      <c r="H879" s="13">
        <v>16</v>
      </c>
      <c r="I879" s="13">
        <v>151</v>
      </c>
      <c r="J879" s="13">
        <v>136</v>
      </c>
      <c r="K879" s="10">
        <f t="shared" si="25"/>
        <v>741</v>
      </c>
    </row>
    <row r="880" spans="1:11" x14ac:dyDescent="0.25">
      <c r="A880" s="4">
        <v>2008</v>
      </c>
      <c r="B880" s="4" t="s">
        <v>73</v>
      </c>
      <c r="C880" s="13">
        <v>6</v>
      </c>
      <c r="D880" s="13">
        <v>157</v>
      </c>
      <c r="E880" s="13">
        <v>8</v>
      </c>
      <c r="F880" s="13">
        <v>143</v>
      </c>
      <c r="G880" s="13">
        <v>39</v>
      </c>
      <c r="H880" s="13">
        <v>13</v>
      </c>
      <c r="I880" s="13">
        <v>121</v>
      </c>
      <c r="J880" s="13">
        <v>74</v>
      </c>
      <c r="K880" s="10">
        <f t="shared" si="25"/>
        <v>561</v>
      </c>
    </row>
    <row r="881" spans="1:11" x14ac:dyDescent="0.25">
      <c r="A881" s="4">
        <v>2008</v>
      </c>
      <c r="B881" s="4" t="s">
        <v>71</v>
      </c>
      <c r="C881" s="13">
        <v>3</v>
      </c>
      <c r="D881" s="13">
        <v>49</v>
      </c>
      <c r="E881" s="13">
        <v>17</v>
      </c>
      <c r="F881" s="13">
        <v>30</v>
      </c>
      <c r="G881" s="13">
        <v>12</v>
      </c>
      <c r="H881" s="13">
        <v>1</v>
      </c>
      <c r="I881" s="13">
        <v>59</v>
      </c>
      <c r="J881" s="13">
        <v>18</v>
      </c>
      <c r="K881" s="10">
        <f t="shared" si="25"/>
        <v>189</v>
      </c>
    </row>
    <row r="882" spans="1:11" x14ac:dyDescent="0.25">
      <c r="A882" s="4">
        <v>2008</v>
      </c>
      <c r="B882" s="4" t="s">
        <v>74</v>
      </c>
      <c r="C882" s="13">
        <v>5</v>
      </c>
      <c r="D882" s="13">
        <v>168</v>
      </c>
      <c r="E882" s="13">
        <v>50</v>
      </c>
      <c r="F882" s="13">
        <v>155</v>
      </c>
      <c r="G882" s="13">
        <v>48</v>
      </c>
      <c r="H882" s="13">
        <v>25</v>
      </c>
      <c r="I882" s="13">
        <v>123</v>
      </c>
      <c r="J882" s="13">
        <v>113</v>
      </c>
      <c r="K882" s="10">
        <f t="shared" si="25"/>
        <v>687</v>
      </c>
    </row>
    <row r="883" spans="1:11" x14ac:dyDescent="0.25">
      <c r="A883" s="4">
        <v>2009</v>
      </c>
      <c r="B883" s="4" t="s">
        <v>73</v>
      </c>
      <c r="C883" s="13">
        <v>2</v>
      </c>
      <c r="D883" s="13">
        <v>190</v>
      </c>
      <c r="E883" s="13">
        <v>6</v>
      </c>
      <c r="F883" s="13">
        <v>142</v>
      </c>
      <c r="G883" s="13">
        <v>40</v>
      </c>
      <c r="H883" s="13">
        <v>30</v>
      </c>
      <c r="I883" s="13">
        <v>124</v>
      </c>
      <c r="J883" s="13">
        <v>61</v>
      </c>
      <c r="K883" s="10">
        <f t="shared" si="25"/>
        <v>595</v>
      </c>
    </row>
    <row r="884" spans="1:11" x14ac:dyDescent="0.25">
      <c r="A884" s="4">
        <v>2009</v>
      </c>
      <c r="B884" s="4" t="s">
        <v>71</v>
      </c>
      <c r="C884" s="13">
        <v>2</v>
      </c>
      <c r="D884" s="13">
        <v>59</v>
      </c>
      <c r="E884" s="13">
        <v>7</v>
      </c>
      <c r="F884" s="13">
        <v>40</v>
      </c>
      <c r="G884" s="13">
        <v>10</v>
      </c>
      <c r="H884" s="13">
        <v>3</v>
      </c>
      <c r="I884" s="13">
        <v>50</v>
      </c>
      <c r="J884" s="13">
        <v>25</v>
      </c>
      <c r="K884" s="10">
        <f t="shared" si="25"/>
        <v>196</v>
      </c>
    </row>
    <row r="885" spans="1:11" x14ac:dyDescent="0.25">
      <c r="A885" s="4">
        <v>2009</v>
      </c>
      <c r="B885" s="4" t="s">
        <v>74</v>
      </c>
      <c r="C885" s="13">
        <v>8</v>
      </c>
      <c r="D885" s="13">
        <v>205</v>
      </c>
      <c r="E885" s="13">
        <v>18</v>
      </c>
      <c r="F885" s="13">
        <v>149</v>
      </c>
      <c r="G885" s="13">
        <v>69</v>
      </c>
      <c r="H885" s="13">
        <v>30</v>
      </c>
      <c r="I885" s="13">
        <v>116</v>
      </c>
      <c r="J885" s="13">
        <v>105</v>
      </c>
      <c r="K885" s="10">
        <f t="shared" si="25"/>
        <v>700</v>
      </c>
    </row>
    <row r="886" spans="1:11" x14ac:dyDescent="0.25">
      <c r="A886" s="4">
        <v>2010</v>
      </c>
      <c r="B886" s="4" t="s">
        <v>73</v>
      </c>
      <c r="C886" s="13">
        <v>16</v>
      </c>
      <c r="D886" s="13">
        <v>191</v>
      </c>
      <c r="E886" s="13">
        <v>8</v>
      </c>
      <c r="F886" s="13">
        <v>108</v>
      </c>
      <c r="G886" s="13">
        <v>48</v>
      </c>
      <c r="H886" s="13">
        <v>14</v>
      </c>
      <c r="I886" s="13">
        <v>137</v>
      </c>
      <c r="J886" s="13">
        <v>75</v>
      </c>
      <c r="K886" s="10">
        <f t="shared" si="25"/>
        <v>597</v>
      </c>
    </row>
    <row r="887" spans="1:11" x14ac:dyDescent="0.25">
      <c r="A887" s="4">
        <v>2010</v>
      </c>
      <c r="B887" s="4" t="s">
        <v>71</v>
      </c>
      <c r="D887" s="13">
        <v>59</v>
      </c>
      <c r="E887" s="13">
        <v>7</v>
      </c>
      <c r="F887" s="13">
        <v>28</v>
      </c>
      <c r="G887" s="13">
        <v>17</v>
      </c>
      <c r="H887" s="13">
        <v>6</v>
      </c>
      <c r="I887" s="13">
        <v>39</v>
      </c>
      <c r="J887" s="13">
        <v>15</v>
      </c>
      <c r="K887" s="10">
        <f t="shared" si="25"/>
        <v>171</v>
      </c>
    </row>
    <row r="888" spans="1:11" x14ac:dyDescent="0.25">
      <c r="A888" s="4">
        <v>2010</v>
      </c>
      <c r="B888" s="4" t="s">
        <v>74</v>
      </c>
      <c r="C888" s="13">
        <v>3</v>
      </c>
      <c r="D888" s="13">
        <v>155</v>
      </c>
      <c r="E888" s="13">
        <v>35</v>
      </c>
      <c r="F888" s="13">
        <v>113</v>
      </c>
      <c r="G888" s="13">
        <v>53</v>
      </c>
      <c r="H888" s="13">
        <v>11</v>
      </c>
      <c r="I888" s="13">
        <v>112</v>
      </c>
      <c r="J888" s="13">
        <v>103</v>
      </c>
      <c r="K888" s="10">
        <f t="shared" si="25"/>
        <v>585</v>
      </c>
    </row>
    <row r="889" spans="1:11" x14ac:dyDescent="0.25">
      <c r="A889" s="4">
        <v>2011</v>
      </c>
      <c r="B889" s="4" t="s">
        <v>73</v>
      </c>
      <c r="C889" s="13">
        <v>2</v>
      </c>
      <c r="D889" s="13">
        <v>164</v>
      </c>
      <c r="E889" s="13">
        <v>12</v>
      </c>
      <c r="F889" s="13">
        <v>127</v>
      </c>
      <c r="G889" s="13">
        <v>46</v>
      </c>
      <c r="H889" s="13">
        <v>11</v>
      </c>
      <c r="I889" s="13">
        <v>120</v>
      </c>
      <c r="J889" s="13">
        <v>55</v>
      </c>
      <c r="K889" s="10">
        <f t="shared" si="25"/>
        <v>537</v>
      </c>
    </row>
    <row r="890" spans="1:11" x14ac:dyDescent="0.25">
      <c r="A890" s="4">
        <v>2011</v>
      </c>
      <c r="B890" s="4" t="s">
        <v>71</v>
      </c>
      <c r="D890" s="13">
        <v>49</v>
      </c>
      <c r="E890" s="13">
        <v>8</v>
      </c>
      <c r="F890" s="13">
        <v>33</v>
      </c>
      <c r="G890" s="13">
        <v>17</v>
      </c>
      <c r="H890" s="13">
        <v>4</v>
      </c>
      <c r="I890" s="13">
        <v>49</v>
      </c>
      <c r="J890" s="13">
        <v>26</v>
      </c>
      <c r="K890" s="10">
        <f t="shared" si="25"/>
        <v>186</v>
      </c>
    </row>
    <row r="891" spans="1:11" x14ac:dyDescent="0.25">
      <c r="A891" s="4">
        <v>2011</v>
      </c>
      <c r="B891" s="4" t="s">
        <v>74</v>
      </c>
      <c r="C891" s="13">
        <v>4</v>
      </c>
      <c r="D891" s="13">
        <v>151</v>
      </c>
      <c r="E891" s="13">
        <v>25</v>
      </c>
      <c r="F891" s="13">
        <v>109</v>
      </c>
      <c r="G891" s="13">
        <v>40</v>
      </c>
      <c r="H891" s="13">
        <v>9</v>
      </c>
      <c r="I891" s="13">
        <v>118</v>
      </c>
      <c r="J891" s="13">
        <v>98</v>
      </c>
      <c r="K891" s="10">
        <f t="shared" si="25"/>
        <v>554</v>
      </c>
    </row>
    <row r="892" spans="1:11" x14ac:dyDescent="0.25">
      <c r="A892" s="4">
        <v>2012</v>
      </c>
      <c r="B892" s="4" t="s">
        <v>73</v>
      </c>
      <c r="C892" s="13">
        <v>3</v>
      </c>
      <c r="D892" s="13">
        <v>165</v>
      </c>
      <c r="E892" s="13">
        <v>14</v>
      </c>
      <c r="F892" s="13">
        <v>139</v>
      </c>
      <c r="G892" s="13">
        <v>43</v>
      </c>
      <c r="H892" s="13">
        <v>15</v>
      </c>
      <c r="I892" s="13">
        <v>129</v>
      </c>
      <c r="J892" s="13">
        <v>65</v>
      </c>
      <c r="K892" s="10">
        <f t="shared" si="25"/>
        <v>573</v>
      </c>
    </row>
    <row r="893" spans="1:11" x14ac:dyDescent="0.25">
      <c r="A893" s="4">
        <v>2012</v>
      </c>
      <c r="B893" s="4" t="s">
        <v>71</v>
      </c>
      <c r="C893" s="13">
        <v>4</v>
      </c>
      <c r="D893" s="13">
        <v>56</v>
      </c>
      <c r="E893" s="13">
        <v>10</v>
      </c>
      <c r="F893" s="13">
        <v>27</v>
      </c>
      <c r="G893" s="13">
        <v>9</v>
      </c>
      <c r="H893" s="13">
        <v>6</v>
      </c>
      <c r="I893" s="13">
        <v>35</v>
      </c>
      <c r="J893" s="13">
        <v>24</v>
      </c>
      <c r="K893" s="10">
        <f t="shared" si="25"/>
        <v>171</v>
      </c>
    </row>
    <row r="894" spans="1:11" x14ac:dyDescent="0.25">
      <c r="A894" s="4">
        <v>2012</v>
      </c>
      <c r="B894" s="4" t="s">
        <v>74</v>
      </c>
      <c r="C894" s="13">
        <v>5</v>
      </c>
      <c r="D894" s="13">
        <v>148</v>
      </c>
      <c r="E894" s="13">
        <v>25</v>
      </c>
      <c r="F894" s="13">
        <v>114</v>
      </c>
      <c r="G894" s="13">
        <v>42</v>
      </c>
      <c r="H894" s="13">
        <v>10</v>
      </c>
      <c r="I894" s="13">
        <v>118</v>
      </c>
      <c r="J894" s="13">
        <v>94</v>
      </c>
      <c r="K894" s="10">
        <f t="shared" si="25"/>
        <v>556</v>
      </c>
    </row>
    <row r="895" spans="1:11" x14ac:dyDescent="0.25">
      <c r="A895" s="4">
        <v>2013</v>
      </c>
      <c r="B895" s="4" t="s">
        <v>73</v>
      </c>
      <c r="C895" s="13">
        <v>2</v>
      </c>
      <c r="D895" s="13">
        <v>135</v>
      </c>
      <c r="E895" s="13">
        <v>6</v>
      </c>
      <c r="F895" s="13">
        <v>114</v>
      </c>
      <c r="G895" s="13">
        <v>38</v>
      </c>
      <c r="H895" s="13">
        <v>16</v>
      </c>
      <c r="I895" s="13">
        <v>118</v>
      </c>
      <c r="J895" s="13">
        <v>50</v>
      </c>
      <c r="K895" s="10">
        <f t="shared" si="25"/>
        <v>479</v>
      </c>
    </row>
    <row r="896" spans="1:11" x14ac:dyDescent="0.25">
      <c r="A896" s="4">
        <v>2013</v>
      </c>
      <c r="B896" s="4" t="s">
        <v>71</v>
      </c>
      <c r="C896" s="13">
        <v>1</v>
      </c>
      <c r="D896" s="13">
        <v>44</v>
      </c>
      <c r="E896" s="13">
        <v>9</v>
      </c>
      <c r="F896" s="13">
        <v>21</v>
      </c>
      <c r="G896" s="13">
        <v>13</v>
      </c>
      <c r="H896" s="13">
        <v>3</v>
      </c>
      <c r="I896" s="13">
        <v>36</v>
      </c>
      <c r="J896" s="13">
        <v>31</v>
      </c>
      <c r="K896" s="10">
        <f t="shared" si="25"/>
        <v>158</v>
      </c>
    </row>
    <row r="897" spans="1:11" x14ac:dyDescent="0.25">
      <c r="A897" s="4">
        <v>2013</v>
      </c>
      <c r="B897" s="4" t="s">
        <v>74</v>
      </c>
      <c r="C897" s="13">
        <v>4</v>
      </c>
      <c r="D897" s="13">
        <v>154</v>
      </c>
      <c r="E897" s="13">
        <v>22</v>
      </c>
      <c r="F897" s="13">
        <v>136</v>
      </c>
      <c r="G897" s="13">
        <v>47</v>
      </c>
      <c r="H897" s="13">
        <v>17</v>
      </c>
      <c r="I897" s="13">
        <v>89</v>
      </c>
      <c r="J897" s="13">
        <v>81</v>
      </c>
      <c r="K897" s="10">
        <f t="shared" si="25"/>
        <v>550</v>
      </c>
    </row>
    <row r="898" spans="1:11" x14ac:dyDescent="0.25">
      <c r="A898" s="4">
        <v>2014</v>
      </c>
      <c r="B898" s="4" t="s">
        <v>73</v>
      </c>
      <c r="C898" s="13">
        <v>5</v>
      </c>
      <c r="D898" s="13">
        <v>144</v>
      </c>
      <c r="E898" s="13">
        <v>13</v>
      </c>
      <c r="F898" s="13">
        <v>95</v>
      </c>
      <c r="G898" s="13">
        <v>48</v>
      </c>
      <c r="H898" s="13">
        <v>16</v>
      </c>
      <c r="I898" s="13">
        <v>114</v>
      </c>
      <c r="J898" s="13">
        <v>69</v>
      </c>
      <c r="K898" s="10">
        <f t="shared" si="25"/>
        <v>504</v>
      </c>
    </row>
    <row r="899" spans="1:11" x14ac:dyDescent="0.25">
      <c r="A899" s="4">
        <v>2014</v>
      </c>
      <c r="B899" s="4" t="s">
        <v>71</v>
      </c>
      <c r="C899" s="13">
        <v>1</v>
      </c>
      <c r="D899" s="13">
        <v>42</v>
      </c>
      <c r="E899" s="13">
        <v>8</v>
      </c>
      <c r="F899" s="13">
        <v>19</v>
      </c>
      <c r="G899" s="13">
        <v>17</v>
      </c>
      <c r="H899" s="13">
        <v>3</v>
      </c>
      <c r="I899" s="13">
        <v>49</v>
      </c>
      <c r="J899" s="13">
        <v>16</v>
      </c>
      <c r="K899" s="10">
        <f t="shared" si="25"/>
        <v>155</v>
      </c>
    </row>
    <row r="900" spans="1:11" x14ac:dyDescent="0.25">
      <c r="A900" s="4">
        <v>2014</v>
      </c>
      <c r="B900" s="4" t="s">
        <v>74</v>
      </c>
      <c r="C900" s="13">
        <v>4</v>
      </c>
      <c r="D900" s="13">
        <v>126</v>
      </c>
      <c r="E900" s="13">
        <v>18</v>
      </c>
      <c r="F900" s="13">
        <v>109</v>
      </c>
      <c r="G900" s="13">
        <v>42</v>
      </c>
      <c r="H900" s="13">
        <v>16</v>
      </c>
      <c r="I900" s="13">
        <v>86</v>
      </c>
      <c r="J900" s="13">
        <v>96</v>
      </c>
      <c r="K900" s="10">
        <f t="shared" si="25"/>
        <v>497</v>
      </c>
    </row>
    <row r="901" spans="1:11" x14ac:dyDescent="0.25">
      <c r="A901" s="4" t="s">
        <v>84</v>
      </c>
      <c r="B901" s="4" t="s">
        <v>73</v>
      </c>
      <c r="C901" s="13">
        <f>SUMIF($B$856:$B$900,$B901,C$856:C$900)</f>
        <v>82</v>
      </c>
      <c r="D901" s="13">
        <f t="shared" ref="D901:J901" si="26">SUMIF($B$856:$B$900,$B901,D$856:D$900)</f>
        <v>2981</v>
      </c>
      <c r="E901" s="13">
        <f t="shared" si="26"/>
        <v>141</v>
      </c>
      <c r="F901" s="13">
        <f t="shared" si="26"/>
        <v>1962</v>
      </c>
      <c r="G901" s="13">
        <f t="shared" si="26"/>
        <v>784</v>
      </c>
      <c r="H901" s="13">
        <f t="shared" si="26"/>
        <v>290</v>
      </c>
      <c r="I901" s="13">
        <f t="shared" si="26"/>
        <v>2183</v>
      </c>
      <c r="J901" s="13">
        <f t="shared" si="26"/>
        <v>1012</v>
      </c>
      <c r="K901" s="10">
        <f t="shared" si="25"/>
        <v>9435</v>
      </c>
    </row>
    <row r="902" spans="1:11" x14ac:dyDescent="0.25">
      <c r="A902" s="4" t="s">
        <v>84</v>
      </c>
      <c r="B902" s="4" t="s">
        <v>71</v>
      </c>
      <c r="C902" s="13">
        <f t="shared" ref="C902:J903" si="27">SUMIF($B$856:$B$900,$B902,C$856:C$900)</f>
        <v>31</v>
      </c>
      <c r="D902" s="13">
        <f t="shared" si="27"/>
        <v>1068</v>
      </c>
      <c r="E902" s="13">
        <f t="shared" si="27"/>
        <v>150</v>
      </c>
      <c r="F902" s="13">
        <f t="shared" si="27"/>
        <v>536</v>
      </c>
      <c r="G902" s="13">
        <f t="shared" si="27"/>
        <v>226</v>
      </c>
      <c r="H902" s="13">
        <f t="shared" si="27"/>
        <v>67</v>
      </c>
      <c r="I902" s="13">
        <f t="shared" si="27"/>
        <v>754</v>
      </c>
      <c r="J902" s="13">
        <f t="shared" si="27"/>
        <v>336</v>
      </c>
      <c r="K902" s="10">
        <f t="shared" si="25"/>
        <v>3168</v>
      </c>
    </row>
    <row r="903" spans="1:11" x14ac:dyDescent="0.25">
      <c r="A903" s="4" t="s">
        <v>84</v>
      </c>
      <c r="B903" s="4" t="s">
        <v>74</v>
      </c>
      <c r="C903" s="13">
        <f t="shared" si="27"/>
        <v>84</v>
      </c>
      <c r="D903" s="13">
        <f t="shared" si="27"/>
        <v>2738</v>
      </c>
      <c r="E903" s="13">
        <f t="shared" si="27"/>
        <v>437</v>
      </c>
      <c r="F903" s="13">
        <f t="shared" si="27"/>
        <v>2062</v>
      </c>
      <c r="G903" s="13">
        <f t="shared" si="27"/>
        <v>886</v>
      </c>
      <c r="H903" s="13">
        <f t="shared" si="27"/>
        <v>293</v>
      </c>
      <c r="I903" s="13">
        <f t="shared" si="27"/>
        <v>1941</v>
      </c>
      <c r="J903" s="13">
        <f t="shared" si="27"/>
        <v>1458</v>
      </c>
      <c r="K903" s="10">
        <f t="shared" si="25"/>
        <v>9899</v>
      </c>
    </row>
    <row r="906" spans="1:11" x14ac:dyDescent="0.25">
      <c r="A906" s="4" t="s">
        <v>83</v>
      </c>
    </row>
    <row r="908" spans="1:11" x14ac:dyDescent="0.25">
      <c r="A908" s="4" t="s">
        <v>60</v>
      </c>
      <c r="B908" s="4" t="s">
        <v>76</v>
      </c>
      <c r="C908" s="11" t="s">
        <v>15</v>
      </c>
      <c r="D908" s="11" t="s">
        <v>33</v>
      </c>
      <c r="E908" s="11" t="s">
        <v>18</v>
      </c>
      <c r="F908" s="11" t="s">
        <v>37</v>
      </c>
      <c r="G908" s="11" t="s">
        <v>27</v>
      </c>
      <c r="H908" s="11" t="s">
        <v>21</v>
      </c>
      <c r="I908" s="11" t="s">
        <v>30</v>
      </c>
      <c r="J908" s="11" t="s">
        <v>24</v>
      </c>
      <c r="K908" s="10" t="s">
        <v>86</v>
      </c>
    </row>
    <row r="909" spans="1:11" x14ac:dyDescent="0.25">
      <c r="A909" s="4">
        <v>2000</v>
      </c>
      <c r="B909" s="4" t="s">
        <v>77</v>
      </c>
      <c r="D909" s="13">
        <v>250</v>
      </c>
      <c r="E909" s="13">
        <v>32</v>
      </c>
      <c r="F909" s="13">
        <v>164</v>
      </c>
      <c r="G909" s="13">
        <v>90</v>
      </c>
      <c r="H909" s="13">
        <v>26</v>
      </c>
      <c r="I909" s="13">
        <v>179</v>
      </c>
      <c r="J909" s="13">
        <v>92</v>
      </c>
      <c r="K909" s="10">
        <f>SUM(C909:J909)</f>
        <v>833</v>
      </c>
    </row>
    <row r="910" spans="1:11" x14ac:dyDescent="0.25">
      <c r="A910" s="4">
        <v>2000</v>
      </c>
      <c r="B910" s="4" t="s">
        <v>78</v>
      </c>
      <c r="F910" s="13">
        <v>6</v>
      </c>
      <c r="G910" s="13">
        <v>2</v>
      </c>
      <c r="K910" s="10">
        <f t="shared" ref="K910:K973" si="28">SUM(C910:J910)</f>
        <v>8</v>
      </c>
    </row>
    <row r="911" spans="1:11" x14ac:dyDescent="0.25">
      <c r="A911" s="4">
        <v>2000</v>
      </c>
      <c r="B911" s="4" t="s">
        <v>79</v>
      </c>
      <c r="D911" s="13">
        <v>44</v>
      </c>
      <c r="F911" s="13">
        <v>10</v>
      </c>
      <c r="I911" s="13">
        <v>1</v>
      </c>
      <c r="J911" s="13">
        <v>1</v>
      </c>
      <c r="K911" s="10">
        <f t="shared" si="28"/>
        <v>56</v>
      </c>
    </row>
    <row r="912" spans="1:11" x14ac:dyDescent="0.25">
      <c r="A912" s="4">
        <v>2000</v>
      </c>
      <c r="B912" s="4" t="s">
        <v>80</v>
      </c>
      <c r="D912" s="13">
        <v>210</v>
      </c>
      <c r="E912" s="13">
        <v>12</v>
      </c>
      <c r="F912" s="13">
        <v>92</v>
      </c>
      <c r="G912" s="13">
        <v>60</v>
      </c>
      <c r="H912" s="13">
        <v>14</v>
      </c>
      <c r="I912" s="13">
        <v>151</v>
      </c>
      <c r="J912" s="13">
        <v>73</v>
      </c>
      <c r="K912" s="10">
        <f t="shared" si="28"/>
        <v>612</v>
      </c>
    </row>
    <row r="913" spans="1:11" x14ac:dyDescent="0.25">
      <c r="A913" s="4">
        <v>2000</v>
      </c>
      <c r="B913" s="4" t="s">
        <v>81</v>
      </c>
      <c r="D913" s="13">
        <v>99</v>
      </c>
      <c r="E913" s="13">
        <v>7</v>
      </c>
      <c r="F913" s="13">
        <v>45</v>
      </c>
      <c r="G913" s="13">
        <v>12</v>
      </c>
      <c r="H913" s="13">
        <v>3</v>
      </c>
      <c r="I913" s="13">
        <v>63</v>
      </c>
      <c r="J913" s="13">
        <v>45</v>
      </c>
      <c r="K913" s="10">
        <f t="shared" si="28"/>
        <v>274</v>
      </c>
    </row>
    <row r="914" spans="1:11" x14ac:dyDescent="0.25">
      <c r="A914" s="4">
        <v>2000</v>
      </c>
      <c r="B914" s="4" t="s">
        <v>82</v>
      </c>
      <c r="C914" s="13">
        <v>18</v>
      </c>
      <c r="G914" s="13">
        <v>2</v>
      </c>
      <c r="I914" s="13">
        <v>13</v>
      </c>
      <c r="J914" s="13">
        <v>1</v>
      </c>
      <c r="K914" s="10">
        <f t="shared" si="28"/>
        <v>34</v>
      </c>
    </row>
    <row r="915" spans="1:11" x14ac:dyDescent="0.25">
      <c r="A915" s="4">
        <v>2001</v>
      </c>
      <c r="B915" s="4" t="s">
        <v>77</v>
      </c>
      <c r="D915" s="13">
        <v>223</v>
      </c>
      <c r="E915" s="13">
        <v>41</v>
      </c>
      <c r="F915" s="13">
        <v>166</v>
      </c>
      <c r="G915" s="13">
        <v>76</v>
      </c>
      <c r="H915" s="13">
        <v>36</v>
      </c>
      <c r="I915" s="13">
        <v>186</v>
      </c>
      <c r="J915" s="13">
        <v>84</v>
      </c>
      <c r="K915" s="10">
        <f t="shared" si="28"/>
        <v>812</v>
      </c>
    </row>
    <row r="916" spans="1:11" x14ac:dyDescent="0.25">
      <c r="A916" s="4">
        <v>2001</v>
      </c>
      <c r="B916" s="63" t="s">
        <v>107</v>
      </c>
      <c r="J916" s="13">
        <v>1</v>
      </c>
      <c r="K916" s="10">
        <f t="shared" si="28"/>
        <v>1</v>
      </c>
    </row>
    <row r="917" spans="1:11" x14ac:dyDescent="0.25">
      <c r="A917" s="4">
        <v>2001</v>
      </c>
      <c r="B917" s="4" t="s">
        <v>78</v>
      </c>
      <c r="D917" s="13">
        <v>3</v>
      </c>
      <c r="F917" s="13">
        <v>3</v>
      </c>
      <c r="H917" s="13">
        <v>6</v>
      </c>
      <c r="J917" s="13">
        <v>2</v>
      </c>
      <c r="K917" s="10">
        <f t="shared" si="28"/>
        <v>14</v>
      </c>
    </row>
    <row r="918" spans="1:11" x14ac:dyDescent="0.25">
      <c r="A918" s="4">
        <v>2001</v>
      </c>
      <c r="B918" s="4" t="s">
        <v>79</v>
      </c>
      <c r="D918" s="13">
        <v>31</v>
      </c>
      <c r="F918" s="13">
        <v>13</v>
      </c>
      <c r="I918" s="13">
        <v>12</v>
      </c>
      <c r="K918" s="10">
        <f t="shared" si="28"/>
        <v>56</v>
      </c>
    </row>
    <row r="919" spans="1:11" x14ac:dyDescent="0.25">
      <c r="A919" s="4">
        <v>2001</v>
      </c>
      <c r="B919" s="4" t="s">
        <v>80</v>
      </c>
      <c r="D919" s="13">
        <v>194</v>
      </c>
      <c r="E919" s="13">
        <v>4</v>
      </c>
      <c r="F919" s="13">
        <v>104</v>
      </c>
      <c r="G919" s="13">
        <v>68</v>
      </c>
      <c r="H919" s="13">
        <v>12</v>
      </c>
      <c r="I919" s="13">
        <v>141</v>
      </c>
      <c r="J919" s="13">
        <v>60</v>
      </c>
      <c r="K919" s="10">
        <f t="shared" si="28"/>
        <v>583</v>
      </c>
    </row>
    <row r="920" spans="1:11" x14ac:dyDescent="0.25">
      <c r="A920" s="4">
        <v>2001</v>
      </c>
      <c r="B920" s="4" t="s">
        <v>81</v>
      </c>
      <c r="D920" s="13">
        <v>72</v>
      </c>
      <c r="E920" s="13">
        <v>5</v>
      </c>
      <c r="F920" s="13">
        <v>38</v>
      </c>
      <c r="G920" s="13">
        <v>8</v>
      </c>
      <c r="H920" s="13">
        <v>7</v>
      </c>
      <c r="I920" s="13">
        <v>61</v>
      </c>
      <c r="J920" s="13">
        <v>18</v>
      </c>
      <c r="K920" s="10">
        <f t="shared" si="28"/>
        <v>209</v>
      </c>
    </row>
    <row r="921" spans="1:11" x14ac:dyDescent="0.25">
      <c r="A921" s="4">
        <v>2001</v>
      </c>
      <c r="B921" s="4" t="s">
        <v>82</v>
      </c>
      <c r="C921" s="13">
        <v>16</v>
      </c>
      <c r="D921" s="13">
        <v>1</v>
      </c>
      <c r="G921" s="13">
        <v>1</v>
      </c>
      <c r="I921" s="13">
        <v>44</v>
      </c>
      <c r="K921" s="10">
        <f t="shared" si="28"/>
        <v>62</v>
      </c>
    </row>
    <row r="922" spans="1:11" x14ac:dyDescent="0.25">
      <c r="A922" s="4">
        <v>2002</v>
      </c>
      <c r="B922" s="4" t="s">
        <v>77</v>
      </c>
      <c r="D922" s="13">
        <v>242</v>
      </c>
      <c r="E922" s="13">
        <v>51</v>
      </c>
      <c r="F922" s="13">
        <v>164</v>
      </c>
      <c r="G922" s="13">
        <v>82</v>
      </c>
      <c r="H922" s="13">
        <v>21</v>
      </c>
      <c r="I922" s="13">
        <v>191</v>
      </c>
      <c r="J922" s="13">
        <v>83</v>
      </c>
      <c r="K922" s="10">
        <f t="shared" si="28"/>
        <v>834</v>
      </c>
    </row>
    <row r="923" spans="1:11" x14ac:dyDescent="0.25">
      <c r="A923" s="4">
        <v>2002</v>
      </c>
      <c r="B923" s="63" t="s">
        <v>107</v>
      </c>
      <c r="G923" s="13">
        <v>1</v>
      </c>
      <c r="K923" s="10">
        <f t="shared" si="28"/>
        <v>1</v>
      </c>
    </row>
    <row r="924" spans="1:11" x14ac:dyDescent="0.25">
      <c r="A924" s="4">
        <v>2002</v>
      </c>
      <c r="B924" s="63" t="s">
        <v>107</v>
      </c>
      <c r="D924" s="13">
        <v>1</v>
      </c>
      <c r="G924" s="13">
        <v>1</v>
      </c>
      <c r="K924" s="10">
        <f t="shared" si="28"/>
        <v>2</v>
      </c>
    </row>
    <row r="925" spans="1:11" x14ac:dyDescent="0.25">
      <c r="A925" s="4">
        <v>2002</v>
      </c>
      <c r="B925" s="4" t="s">
        <v>78</v>
      </c>
      <c r="D925" s="13">
        <v>3</v>
      </c>
      <c r="F925" s="13">
        <v>2</v>
      </c>
      <c r="J925" s="13">
        <v>1</v>
      </c>
      <c r="K925" s="10">
        <f t="shared" si="28"/>
        <v>6</v>
      </c>
    </row>
    <row r="926" spans="1:11" x14ac:dyDescent="0.25">
      <c r="A926" s="4">
        <v>2002</v>
      </c>
      <c r="B926" s="4" t="s">
        <v>79</v>
      </c>
      <c r="D926" s="13">
        <v>67</v>
      </c>
      <c r="F926" s="13">
        <v>7</v>
      </c>
      <c r="H926" s="13">
        <v>1</v>
      </c>
      <c r="I926" s="13">
        <v>20</v>
      </c>
      <c r="J926" s="13">
        <v>14</v>
      </c>
      <c r="K926" s="10">
        <f t="shared" si="28"/>
        <v>109</v>
      </c>
    </row>
    <row r="927" spans="1:11" x14ac:dyDescent="0.25">
      <c r="A927" s="4">
        <v>2002</v>
      </c>
      <c r="B927" s="4" t="s">
        <v>80</v>
      </c>
      <c r="D927" s="13">
        <v>159</v>
      </c>
      <c r="E927" s="13">
        <v>4</v>
      </c>
      <c r="F927" s="13">
        <v>100</v>
      </c>
      <c r="G927" s="13">
        <v>49</v>
      </c>
      <c r="H927" s="13">
        <v>10</v>
      </c>
      <c r="I927" s="13">
        <v>117</v>
      </c>
      <c r="J927" s="13">
        <v>43</v>
      </c>
      <c r="K927" s="10">
        <f t="shared" si="28"/>
        <v>482</v>
      </c>
    </row>
    <row r="928" spans="1:11" x14ac:dyDescent="0.25">
      <c r="A928" s="4">
        <v>2002</v>
      </c>
      <c r="B928" s="4" t="s">
        <v>81</v>
      </c>
      <c r="D928" s="13">
        <v>89</v>
      </c>
      <c r="F928" s="13">
        <v>49</v>
      </c>
      <c r="G928" s="13">
        <v>21</v>
      </c>
      <c r="H928" s="13">
        <v>5</v>
      </c>
      <c r="I928" s="13">
        <v>61</v>
      </c>
      <c r="J928" s="13">
        <v>36</v>
      </c>
      <c r="K928" s="10">
        <f t="shared" si="28"/>
        <v>261</v>
      </c>
    </row>
    <row r="929" spans="1:11" x14ac:dyDescent="0.25">
      <c r="A929" s="4">
        <v>2002</v>
      </c>
      <c r="B929" s="4" t="s">
        <v>82</v>
      </c>
      <c r="C929" s="13">
        <v>10</v>
      </c>
      <c r="I929" s="13">
        <v>8</v>
      </c>
      <c r="J929" s="13">
        <v>2</v>
      </c>
      <c r="K929" s="10">
        <f t="shared" si="28"/>
        <v>20</v>
      </c>
    </row>
    <row r="930" spans="1:11" x14ac:dyDescent="0.25">
      <c r="A930" s="4">
        <v>2003</v>
      </c>
      <c r="B930" s="4" t="s">
        <v>77</v>
      </c>
      <c r="D930" s="13">
        <v>214</v>
      </c>
      <c r="E930" s="13">
        <v>39</v>
      </c>
      <c r="F930" s="13">
        <v>136</v>
      </c>
      <c r="G930" s="13">
        <v>88</v>
      </c>
      <c r="H930" s="13">
        <v>24</v>
      </c>
      <c r="I930" s="13">
        <v>170</v>
      </c>
      <c r="J930" s="13">
        <v>85</v>
      </c>
      <c r="K930" s="10">
        <f t="shared" si="28"/>
        <v>756</v>
      </c>
    </row>
    <row r="931" spans="1:11" x14ac:dyDescent="0.25">
      <c r="A931" s="4">
        <v>2003</v>
      </c>
      <c r="B931" s="63" t="s">
        <v>107</v>
      </c>
      <c r="F931" s="13">
        <v>2</v>
      </c>
      <c r="G931" s="13">
        <v>1</v>
      </c>
      <c r="K931" s="10">
        <f t="shared" si="28"/>
        <v>3</v>
      </c>
    </row>
    <row r="932" spans="1:11" x14ac:dyDescent="0.25">
      <c r="A932" s="4">
        <v>2003</v>
      </c>
      <c r="B932" s="4" t="s">
        <v>78</v>
      </c>
      <c r="D932" s="13">
        <v>5</v>
      </c>
      <c r="E932" s="13">
        <v>1</v>
      </c>
      <c r="F932" s="13">
        <v>1</v>
      </c>
      <c r="I932" s="13">
        <v>1</v>
      </c>
      <c r="J932" s="13">
        <v>1</v>
      </c>
      <c r="K932" s="10">
        <f t="shared" si="28"/>
        <v>9</v>
      </c>
    </row>
    <row r="933" spans="1:11" x14ac:dyDescent="0.25">
      <c r="A933" s="4">
        <v>2003</v>
      </c>
      <c r="B933" s="4" t="s">
        <v>79</v>
      </c>
      <c r="D933" s="13">
        <v>73</v>
      </c>
      <c r="F933" s="13">
        <v>19</v>
      </c>
      <c r="G933" s="13">
        <v>6</v>
      </c>
      <c r="H933" s="13">
        <v>2</v>
      </c>
      <c r="I933" s="13">
        <v>25</v>
      </c>
      <c r="J933" s="13">
        <v>18</v>
      </c>
      <c r="K933" s="10">
        <f t="shared" si="28"/>
        <v>143</v>
      </c>
    </row>
    <row r="934" spans="1:11" x14ac:dyDescent="0.25">
      <c r="A934" s="4">
        <v>2003</v>
      </c>
      <c r="B934" s="4" t="s">
        <v>80</v>
      </c>
      <c r="D934" s="13">
        <v>160</v>
      </c>
      <c r="E934" s="13">
        <v>8</v>
      </c>
      <c r="F934" s="13">
        <v>90</v>
      </c>
      <c r="G934" s="13">
        <v>31</v>
      </c>
      <c r="H934" s="13">
        <v>7</v>
      </c>
      <c r="I934" s="13">
        <v>80</v>
      </c>
      <c r="J934" s="13">
        <v>48</v>
      </c>
      <c r="K934" s="10">
        <f t="shared" si="28"/>
        <v>424</v>
      </c>
    </row>
    <row r="935" spans="1:11" x14ac:dyDescent="0.25">
      <c r="A935" s="4">
        <v>2003</v>
      </c>
      <c r="B935" s="4" t="s">
        <v>81</v>
      </c>
      <c r="D935" s="13">
        <v>87</v>
      </c>
      <c r="E935" s="13">
        <v>4</v>
      </c>
      <c r="F935" s="13">
        <v>62</v>
      </c>
      <c r="G935" s="13">
        <v>31</v>
      </c>
      <c r="H935" s="13">
        <v>8</v>
      </c>
      <c r="I935" s="13">
        <v>51</v>
      </c>
      <c r="J935" s="13">
        <v>23</v>
      </c>
      <c r="K935" s="10">
        <f t="shared" si="28"/>
        <v>266</v>
      </c>
    </row>
    <row r="936" spans="1:11" x14ac:dyDescent="0.25">
      <c r="A936" s="4">
        <v>2003</v>
      </c>
      <c r="B936" s="4" t="s">
        <v>82</v>
      </c>
      <c r="C936" s="13">
        <v>11</v>
      </c>
      <c r="E936" s="13">
        <v>1</v>
      </c>
      <c r="I936" s="13">
        <v>3</v>
      </c>
      <c r="J936" s="13">
        <v>5</v>
      </c>
      <c r="K936" s="10">
        <f t="shared" si="28"/>
        <v>20</v>
      </c>
    </row>
    <row r="937" spans="1:11" x14ac:dyDescent="0.25">
      <c r="A937" s="4">
        <v>2004</v>
      </c>
      <c r="B937" s="4" t="s">
        <v>77</v>
      </c>
      <c r="D937" s="13">
        <v>211</v>
      </c>
      <c r="E937" s="13">
        <v>22</v>
      </c>
      <c r="F937" s="13">
        <v>139</v>
      </c>
      <c r="G937" s="13">
        <v>63</v>
      </c>
      <c r="H937" s="13">
        <v>36</v>
      </c>
      <c r="I937" s="13">
        <v>183</v>
      </c>
      <c r="J937" s="13">
        <v>72</v>
      </c>
      <c r="K937" s="10">
        <f t="shared" si="28"/>
        <v>726</v>
      </c>
    </row>
    <row r="938" spans="1:11" x14ac:dyDescent="0.25">
      <c r="A938" s="4">
        <v>2004</v>
      </c>
      <c r="B938" s="63" t="s">
        <v>107</v>
      </c>
      <c r="F938" s="13">
        <v>1</v>
      </c>
      <c r="K938" s="10">
        <f t="shared" si="28"/>
        <v>1</v>
      </c>
    </row>
    <row r="939" spans="1:11" x14ac:dyDescent="0.25">
      <c r="A939" s="4">
        <v>2004</v>
      </c>
      <c r="B939" s="63" t="s">
        <v>107</v>
      </c>
      <c r="J939" s="13">
        <v>1</v>
      </c>
      <c r="K939" s="10">
        <f t="shared" si="28"/>
        <v>1</v>
      </c>
    </row>
    <row r="940" spans="1:11" x14ac:dyDescent="0.25">
      <c r="A940" s="4">
        <v>2004</v>
      </c>
      <c r="B940" s="4" t="s">
        <v>78</v>
      </c>
      <c r="D940" s="13">
        <v>9</v>
      </c>
      <c r="F940" s="13">
        <v>5</v>
      </c>
      <c r="G940" s="13">
        <v>2</v>
      </c>
      <c r="I940" s="13">
        <v>3</v>
      </c>
      <c r="J940" s="13">
        <v>1</v>
      </c>
      <c r="K940" s="10">
        <f t="shared" si="28"/>
        <v>20</v>
      </c>
    </row>
    <row r="941" spans="1:11" x14ac:dyDescent="0.25">
      <c r="A941" s="4">
        <v>2004</v>
      </c>
      <c r="B941" s="4" t="s">
        <v>79</v>
      </c>
      <c r="D941" s="13">
        <v>78</v>
      </c>
      <c r="F941" s="13">
        <v>22</v>
      </c>
      <c r="G941" s="13">
        <v>6</v>
      </c>
      <c r="H941" s="13">
        <v>5</v>
      </c>
      <c r="I941" s="13">
        <v>23</v>
      </c>
      <c r="J941" s="13">
        <v>19</v>
      </c>
      <c r="K941" s="10">
        <f t="shared" si="28"/>
        <v>153</v>
      </c>
    </row>
    <row r="942" spans="1:11" x14ac:dyDescent="0.25">
      <c r="A942" s="4">
        <v>2004</v>
      </c>
      <c r="B942" s="4" t="s">
        <v>80</v>
      </c>
      <c r="D942" s="13">
        <v>114</v>
      </c>
      <c r="E942" s="13">
        <v>7</v>
      </c>
      <c r="F942" s="13">
        <v>105</v>
      </c>
      <c r="G942" s="13">
        <v>45</v>
      </c>
      <c r="H942" s="13">
        <v>11</v>
      </c>
      <c r="I942" s="13">
        <v>88</v>
      </c>
      <c r="J942" s="13">
        <v>46</v>
      </c>
      <c r="K942" s="10">
        <f t="shared" si="28"/>
        <v>416</v>
      </c>
    </row>
    <row r="943" spans="1:11" x14ac:dyDescent="0.25">
      <c r="A943" s="4">
        <v>2004</v>
      </c>
      <c r="B943" s="4" t="s">
        <v>81</v>
      </c>
      <c r="D943" s="13">
        <v>98</v>
      </c>
      <c r="E943" s="13">
        <v>6</v>
      </c>
      <c r="F943" s="13">
        <v>39</v>
      </c>
      <c r="G943" s="13">
        <v>22</v>
      </c>
      <c r="H943" s="13">
        <v>6</v>
      </c>
      <c r="I943" s="13">
        <v>43</v>
      </c>
      <c r="J943" s="13">
        <v>29</v>
      </c>
      <c r="K943" s="10">
        <f t="shared" si="28"/>
        <v>243</v>
      </c>
    </row>
    <row r="944" spans="1:11" x14ac:dyDescent="0.25">
      <c r="A944" s="4">
        <v>2004</v>
      </c>
      <c r="B944" s="4" t="s">
        <v>82</v>
      </c>
      <c r="C944" s="13">
        <v>9</v>
      </c>
      <c r="G944" s="13">
        <v>1</v>
      </c>
      <c r="I944" s="13">
        <v>3</v>
      </c>
      <c r="J944" s="13">
        <v>10</v>
      </c>
      <c r="K944" s="10">
        <f t="shared" si="28"/>
        <v>23</v>
      </c>
    </row>
    <row r="945" spans="1:11" x14ac:dyDescent="0.25">
      <c r="A945" s="4">
        <v>2005</v>
      </c>
      <c r="B945" s="4" t="s">
        <v>77</v>
      </c>
      <c r="D945" s="13">
        <v>215</v>
      </c>
      <c r="E945" s="13">
        <v>35</v>
      </c>
      <c r="F945" s="13">
        <v>177</v>
      </c>
      <c r="G945" s="13">
        <v>78</v>
      </c>
      <c r="H945" s="13">
        <v>30</v>
      </c>
      <c r="I945" s="13">
        <v>163</v>
      </c>
      <c r="J945" s="13">
        <v>73</v>
      </c>
      <c r="K945" s="10">
        <f t="shared" si="28"/>
        <v>771</v>
      </c>
    </row>
    <row r="946" spans="1:11" x14ac:dyDescent="0.25">
      <c r="A946" s="4">
        <v>2005</v>
      </c>
      <c r="B946" s="63" t="s">
        <v>107</v>
      </c>
      <c r="G946" s="13">
        <v>1</v>
      </c>
      <c r="K946" s="10">
        <f t="shared" si="28"/>
        <v>1</v>
      </c>
    </row>
    <row r="947" spans="1:11" x14ac:dyDescent="0.25">
      <c r="A947" s="4">
        <v>2005</v>
      </c>
      <c r="B947" s="4" t="s">
        <v>78</v>
      </c>
      <c r="D947" s="13">
        <v>2</v>
      </c>
      <c r="I947" s="13">
        <v>4</v>
      </c>
      <c r="J947" s="13">
        <v>1</v>
      </c>
      <c r="K947" s="10">
        <f t="shared" si="28"/>
        <v>7</v>
      </c>
    </row>
    <row r="948" spans="1:11" x14ac:dyDescent="0.25">
      <c r="A948" s="4">
        <v>2005</v>
      </c>
      <c r="B948" s="4" t="s">
        <v>79</v>
      </c>
      <c r="D948" s="13">
        <v>72</v>
      </c>
      <c r="E948" s="13">
        <v>2</v>
      </c>
      <c r="F948" s="13">
        <v>23</v>
      </c>
      <c r="G948" s="13">
        <v>8</v>
      </c>
      <c r="H948" s="13">
        <v>5</v>
      </c>
      <c r="I948" s="13">
        <v>30</v>
      </c>
      <c r="J948" s="13">
        <v>20</v>
      </c>
      <c r="K948" s="10">
        <f t="shared" si="28"/>
        <v>160</v>
      </c>
    </row>
    <row r="949" spans="1:11" x14ac:dyDescent="0.25">
      <c r="A949" s="4">
        <v>2005</v>
      </c>
      <c r="B949" s="4" t="s">
        <v>80</v>
      </c>
      <c r="D949" s="13">
        <v>132</v>
      </c>
      <c r="E949" s="13">
        <v>9</v>
      </c>
      <c r="F949" s="13">
        <v>91</v>
      </c>
      <c r="G949" s="13">
        <v>45</v>
      </c>
      <c r="H949" s="13">
        <v>6</v>
      </c>
      <c r="I949" s="13">
        <v>69</v>
      </c>
      <c r="J949" s="13">
        <v>35</v>
      </c>
      <c r="K949" s="10">
        <f t="shared" si="28"/>
        <v>387</v>
      </c>
    </row>
    <row r="950" spans="1:11" x14ac:dyDescent="0.25">
      <c r="A950" s="4">
        <v>2005</v>
      </c>
      <c r="B950" s="4" t="s">
        <v>81</v>
      </c>
      <c r="D950" s="13">
        <v>87</v>
      </c>
      <c r="E950" s="13">
        <v>6</v>
      </c>
      <c r="F950" s="13">
        <v>39</v>
      </c>
      <c r="G950" s="13">
        <v>16</v>
      </c>
      <c r="H950" s="13">
        <v>10</v>
      </c>
      <c r="I950" s="13">
        <v>72</v>
      </c>
      <c r="J950" s="13">
        <v>31</v>
      </c>
      <c r="K950" s="10">
        <f t="shared" si="28"/>
        <v>261</v>
      </c>
    </row>
    <row r="951" spans="1:11" x14ac:dyDescent="0.25">
      <c r="A951" s="4">
        <v>2005</v>
      </c>
      <c r="B951" s="4" t="s">
        <v>82</v>
      </c>
      <c r="C951" s="13">
        <v>26</v>
      </c>
      <c r="E951" s="13">
        <v>3</v>
      </c>
      <c r="I951" s="13">
        <v>8</v>
      </c>
      <c r="J951" s="13">
        <v>3</v>
      </c>
      <c r="K951" s="10">
        <f t="shared" si="28"/>
        <v>40</v>
      </c>
    </row>
    <row r="952" spans="1:11" x14ac:dyDescent="0.25">
      <c r="A952" s="4">
        <v>2006</v>
      </c>
      <c r="B952" s="4" t="s">
        <v>77</v>
      </c>
      <c r="D952" s="13">
        <v>214</v>
      </c>
      <c r="E952" s="13">
        <v>8</v>
      </c>
      <c r="F952" s="13">
        <v>142</v>
      </c>
      <c r="G952" s="13">
        <v>54</v>
      </c>
      <c r="H952" s="13">
        <v>39</v>
      </c>
      <c r="I952" s="13">
        <v>175</v>
      </c>
      <c r="J952" s="13">
        <v>81</v>
      </c>
      <c r="K952" s="10">
        <f t="shared" si="28"/>
        <v>713</v>
      </c>
    </row>
    <row r="953" spans="1:11" x14ac:dyDescent="0.25">
      <c r="A953" s="4">
        <v>2006</v>
      </c>
      <c r="B953" s="63" t="s">
        <v>107</v>
      </c>
      <c r="F953" s="13">
        <v>1</v>
      </c>
      <c r="K953" s="10">
        <f t="shared" si="28"/>
        <v>1</v>
      </c>
    </row>
    <row r="954" spans="1:11" x14ac:dyDescent="0.25">
      <c r="A954" s="4">
        <v>2006</v>
      </c>
      <c r="B954" s="4" t="s">
        <v>78</v>
      </c>
      <c r="D954" s="13">
        <v>3</v>
      </c>
      <c r="E954" s="13">
        <v>1</v>
      </c>
      <c r="F954" s="13">
        <v>5</v>
      </c>
      <c r="H954" s="13">
        <v>1</v>
      </c>
      <c r="I954" s="13">
        <v>2</v>
      </c>
      <c r="J954" s="13">
        <v>1</v>
      </c>
      <c r="K954" s="10">
        <f t="shared" si="28"/>
        <v>13</v>
      </c>
    </row>
    <row r="955" spans="1:11" x14ac:dyDescent="0.25">
      <c r="A955" s="4">
        <v>2006</v>
      </c>
      <c r="B955" s="4" t="s">
        <v>79</v>
      </c>
      <c r="D955" s="13">
        <v>73</v>
      </c>
      <c r="E955" s="13">
        <v>3</v>
      </c>
      <c r="F955" s="13">
        <v>29</v>
      </c>
      <c r="G955" s="13">
        <v>10</v>
      </c>
      <c r="H955" s="13">
        <v>2</v>
      </c>
      <c r="I955" s="13">
        <v>25</v>
      </c>
      <c r="J955" s="13">
        <v>16</v>
      </c>
      <c r="K955" s="10">
        <f t="shared" si="28"/>
        <v>158</v>
      </c>
    </row>
    <row r="956" spans="1:11" x14ac:dyDescent="0.25">
      <c r="A956" s="4">
        <v>2006</v>
      </c>
      <c r="B956" s="4" t="s">
        <v>80</v>
      </c>
      <c r="D956" s="13">
        <v>108</v>
      </c>
      <c r="E956" s="13">
        <v>6</v>
      </c>
      <c r="F956" s="13">
        <v>114</v>
      </c>
      <c r="G956" s="13">
        <v>30</v>
      </c>
      <c r="H956" s="13">
        <v>9</v>
      </c>
      <c r="I956" s="13">
        <v>91</v>
      </c>
      <c r="J956" s="13">
        <v>55</v>
      </c>
      <c r="K956" s="10">
        <f t="shared" si="28"/>
        <v>413</v>
      </c>
    </row>
    <row r="957" spans="1:11" x14ac:dyDescent="0.25">
      <c r="A957" s="4">
        <v>2006</v>
      </c>
      <c r="B957" s="4" t="s">
        <v>81</v>
      </c>
      <c r="D957" s="13">
        <v>98</v>
      </c>
      <c r="E957" s="13">
        <v>10</v>
      </c>
      <c r="F957" s="13">
        <v>44</v>
      </c>
      <c r="G957" s="13">
        <v>23</v>
      </c>
      <c r="H957" s="13">
        <v>4</v>
      </c>
      <c r="I957" s="13">
        <v>44</v>
      </c>
      <c r="J957" s="13">
        <v>32</v>
      </c>
      <c r="K957" s="10">
        <f t="shared" si="28"/>
        <v>255</v>
      </c>
    </row>
    <row r="958" spans="1:11" x14ac:dyDescent="0.25">
      <c r="A958" s="4">
        <v>2006</v>
      </c>
      <c r="B958" s="4" t="s">
        <v>82</v>
      </c>
      <c r="C958" s="13">
        <v>13</v>
      </c>
      <c r="E958" s="13">
        <v>17</v>
      </c>
      <c r="J958" s="13">
        <v>15</v>
      </c>
      <c r="K958" s="10">
        <f t="shared" si="28"/>
        <v>45</v>
      </c>
    </row>
    <row r="959" spans="1:11" x14ac:dyDescent="0.25">
      <c r="A959" s="4">
        <v>2007</v>
      </c>
      <c r="B959" s="4" t="s">
        <v>77</v>
      </c>
      <c r="D959" s="13">
        <v>178</v>
      </c>
      <c r="E959" s="13">
        <v>37</v>
      </c>
      <c r="F959" s="13">
        <v>162</v>
      </c>
      <c r="G959" s="13">
        <v>75</v>
      </c>
      <c r="H959" s="13">
        <v>32</v>
      </c>
      <c r="I959" s="13">
        <v>183</v>
      </c>
      <c r="J959" s="13">
        <v>106</v>
      </c>
      <c r="K959" s="10">
        <f t="shared" si="28"/>
        <v>773</v>
      </c>
    </row>
    <row r="960" spans="1:11" x14ac:dyDescent="0.25">
      <c r="A960" s="4">
        <v>2007</v>
      </c>
      <c r="B960" s="63" t="s">
        <v>107</v>
      </c>
      <c r="E960" s="13">
        <v>2</v>
      </c>
      <c r="F960" s="13">
        <v>1</v>
      </c>
      <c r="K960" s="10">
        <f t="shared" si="28"/>
        <v>3</v>
      </c>
    </row>
    <row r="961" spans="1:11" x14ac:dyDescent="0.25">
      <c r="A961" s="4">
        <v>2007</v>
      </c>
      <c r="B961" s="4" t="s">
        <v>78</v>
      </c>
      <c r="D961" s="13">
        <v>5</v>
      </c>
      <c r="E961" s="13">
        <v>1</v>
      </c>
      <c r="F961" s="13">
        <v>4</v>
      </c>
      <c r="G961" s="13">
        <v>1</v>
      </c>
      <c r="I961" s="13">
        <v>1</v>
      </c>
      <c r="J961" s="13">
        <v>2</v>
      </c>
      <c r="K961" s="10">
        <f t="shared" si="28"/>
        <v>14</v>
      </c>
    </row>
    <row r="962" spans="1:11" x14ac:dyDescent="0.25">
      <c r="A962" s="4">
        <v>2007</v>
      </c>
      <c r="B962" s="4" t="s">
        <v>79</v>
      </c>
      <c r="D962" s="13">
        <v>73</v>
      </c>
      <c r="E962" s="13">
        <v>1</v>
      </c>
      <c r="F962" s="13">
        <v>31</v>
      </c>
      <c r="G962" s="13">
        <v>12</v>
      </c>
      <c r="H962" s="13">
        <v>2</v>
      </c>
      <c r="I962" s="13">
        <v>19</v>
      </c>
      <c r="J962" s="13">
        <v>14</v>
      </c>
      <c r="K962" s="10">
        <f t="shared" si="28"/>
        <v>152</v>
      </c>
    </row>
    <row r="963" spans="1:11" x14ac:dyDescent="0.25">
      <c r="A963" s="4">
        <v>2007</v>
      </c>
      <c r="B963" s="4" t="s">
        <v>80</v>
      </c>
      <c r="D963" s="13">
        <v>109</v>
      </c>
      <c r="E963" s="13">
        <v>6</v>
      </c>
      <c r="F963" s="13">
        <v>100</v>
      </c>
      <c r="G963" s="13">
        <v>24</v>
      </c>
      <c r="H963" s="13">
        <v>6</v>
      </c>
      <c r="I963" s="13">
        <v>73</v>
      </c>
      <c r="J963" s="13">
        <v>49</v>
      </c>
      <c r="K963" s="10">
        <f t="shared" si="28"/>
        <v>367</v>
      </c>
    </row>
    <row r="964" spans="1:11" x14ac:dyDescent="0.25">
      <c r="A964" s="4">
        <v>2007</v>
      </c>
      <c r="B964" s="4" t="s">
        <v>81</v>
      </c>
      <c r="D964" s="13">
        <v>70</v>
      </c>
      <c r="E964" s="13">
        <v>7</v>
      </c>
      <c r="F964" s="13">
        <v>62</v>
      </c>
      <c r="G964" s="13">
        <v>12</v>
      </c>
      <c r="H964" s="13">
        <v>5</v>
      </c>
      <c r="I964" s="13">
        <v>56</v>
      </c>
      <c r="J964" s="13">
        <v>41</v>
      </c>
      <c r="K964" s="10">
        <f t="shared" si="28"/>
        <v>253</v>
      </c>
    </row>
    <row r="965" spans="1:11" x14ac:dyDescent="0.25">
      <c r="A965" s="4">
        <v>2007</v>
      </c>
      <c r="B965" s="4" t="s">
        <v>82</v>
      </c>
      <c r="C965" s="13">
        <v>14</v>
      </c>
      <c r="E965" s="13">
        <v>4</v>
      </c>
      <c r="J965" s="13">
        <v>23</v>
      </c>
      <c r="K965" s="10">
        <f t="shared" si="28"/>
        <v>41</v>
      </c>
    </row>
    <row r="966" spans="1:11" x14ac:dyDescent="0.25">
      <c r="A966" s="4">
        <v>2008</v>
      </c>
      <c r="B966" s="4" t="s">
        <v>77</v>
      </c>
      <c r="D966" s="13">
        <v>145</v>
      </c>
      <c r="E966" s="13">
        <v>36</v>
      </c>
      <c r="F966" s="13">
        <v>148</v>
      </c>
      <c r="G966" s="13">
        <v>49</v>
      </c>
      <c r="H966" s="13">
        <v>24</v>
      </c>
      <c r="I966" s="13">
        <v>139</v>
      </c>
      <c r="J966" s="13">
        <v>95</v>
      </c>
      <c r="K966" s="10">
        <f t="shared" si="28"/>
        <v>636</v>
      </c>
    </row>
    <row r="967" spans="1:11" x14ac:dyDescent="0.25">
      <c r="A967" s="4">
        <v>2008</v>
      </c>
      <c r="B967" s="63" t="s">
        <v>107</v>
      </c>
      <c r="E967" s="13">
        <v>3</v>
      </c>
      <c r="K967" s="10">
        <f t="shared" si="28"/>
        <v>3</v>
      </c>
    </row>
    <row r="968" spans="1:11" x14ac:dyDescent="0.25">
      <c r="A968" s="4">
        <v>2008</v>
      </c>
      <c r="B968" s="4" t="s">
        <v>78</v>
      </c>
      <c r="E968" s="13">
        <v>2</v>
      </c>
      <c r="F968" s="13">
        <v>3</v>
      </c>
      <c r="G968" s="13">
        <v>1</v>
      </c>
      <c r="H968" s="13">
        <v>1</v>
      </c>
      <c r="I968" s="13">
        <v>1</v>
      </c>
      <c r="K968" s="10">
        <f t="shared" si="28"/>
        <v>8</v>
      </c>
    </row>
    <row r="969" spans="1:11" x14ac:dyDescent="0.25">
      <c r="A969" s="4">
        <v>2008</v>
      </c>
      <c r="B969" s="4" t="s">
        <v>79</v>
      </c>
      <c r="C969" s="13">
        <v>5</v>
      </c>
      <c r="D969" s="13">
        <v>64</v>
      </c>
      <c r="E969" s="13">
        <v>2</v>
      </c>
      <c r="F969" s="13">
        <v>20</v>
      </c>
      <c r="G969" s="13">
        <v>5</v>
      </c>
      <c r="H969" s="13">
        <v>4</v>
      </c>
      <c r="I969" s="13">
        <v>27</v>
      </c>
      <c r="J969" s="13">
        <v>24</v>
      </c>
      <c r="K969" s="10">
        <f t="shared" si="28"/>
        <v>151</v>
      </c>
    </row>
    <row r="970" spans="1:11" x14ac:dyDescent="0.25">
      <c r="A970" s="4">
        <v>2008</v>
      </c>
      <c r="B970" s="4" t="s">
        <v>80</v>
      </c>
      <c r="C970" s="13">
        <v>6</v>
      </c>
      <c r="D970" s="13">
        <v>101</v>
      </c>
      <c r="E970" s="13">
        <v>17</v>
      </c>
      <c r="F970" s="13">
        <v>106</v>
      </c>
      <c r="G970" s="13">
        <v>25</v>
      </c>
      <c r="H970" s="13">
        <v>4</v>
      </c>
      <c r="I970" s="13">
        <v>88</v>
      </c>
      <c r="J970" s="13">
        <v>41</v>
      </c>
      <c r="K970" s="10">
        <f t="shared" si="28"/>
        <v>388</v>
      </c>
    </row>
    <row r="971" spans="1:11" x14ac:dyDescent="0.25">
      <c r="A971" s="4">
        <v>2008</v>
      </c>
      <c r="B971" s="4" t="s">
        <v>81</v>
      </c>
      <c r="C971" s="13">
        <v>3</v>
      </c>
      <c r="D971" s="13">
        <v>64</v>
      </c>
      <c r="E971" s="13">
        <v>12</v>
      </c>
      <c r="F971" s="13">
        <v>49</v>
      </c>
      <c r="G971" s="13">
        <v>19</v>
      </c>
      <c r="H971" s="13">
        <v>6</v>
      </c>
      <c r="I971" s="13">
        <v>46</v>
      </c>
      <c r="J971" s="13">
        <v>40</v>
      </c>
      <c r="K971" s="10">
        <f t="shared" si="28"/>
        <v>239</v>
      </c>
    </row>
    <row r="972" spans="1:11" x14ac:dyDescent="0.25">
      <c r="A972" s="4">
        <v>2008</v>
      </c>
      <c r="B972" s="4" t="s">
        <v>82</v>
      </c>
      <c r="E972" s="13">
        <v>3</v>
      </c>
      <c r="F972" s="13">
        <v>2</v>
      </c>
      <c r="I972" s="13">
        <v>2</v>
      </c>
      <c r="J972" s="13">
        <v>5</v>
      </c>
      <c r="K972" s="10">
        <f t="shared" si="28"/>
        <v>12</v>
      </c>
    </row>
    <row r="973" spans="1:11" x14ac:dyDescent="0.25">
      <c r="A973" s="4">
        <v>2009</v>
      </c>
      <c r="B973" s="4" t="s">
        <v>77</v>
      </c>
      <c r="C973" s="13">
        <v>1</v>
      </c>
      <c r="D973" s="13">
        <v>212</v>
      </c>
      <c r="E973" s="13">
        <v>19</v>
      </c>
      <c r="F973" s="13">
        <v>141</v>
      </c>
      <c r="G973" s="13">
        <v>58</v>
      </c>
      <c r="H973" s="13">
        <v>41</v>
      </c>
      <c r="I973" s="13">
        <v>149</v>
      </c>
      <c r="J973" s="13">
        <v>93</v>
      </c>
      <c r="K973" s="10">
        <f t="shared" si="28"/>
        <v>714</v>
      </c>
    </row>
    <row r="974" spans="1:11" x14ac:dyDescent="0.25">
      <c r="A974" s="4">
        <v>2009</v>
      </c>
      <c r="B974" s="63" t="s">
        <v>107</v>
      </c>
      <c r="F974" s="13">
        <v>1</v>
      </c>
      <c r="J974" s="13">
        <v>2</v>
      </c>
      <c r="K974" s="10">
        <f t="shared" ref="K974:K1024" si="29">SUM(C974:J974)</f>
        <v>3</v>
      </c>
    </row>
    <row r="975" spans="1:11" x14ac:dyDescent="0.25">
      <c r="A975" s="4">
        <v>2009</v>
      </c>
      <c r="B975" s="63" t="s">
        <v>107</v>
      </c>
      <c r="F975" s="13">
        <v>1</v>
      </c>
      <c r="I975" s="13">
        <v>1</v>
      </c>
      <c r="K975" s="10">
        <f t="shared" si="29"/>
        <v>2</v>
      </c>
    </row>
    <row r="976" spans="1:11" x14ac:dyDescent="0.25">
      <c r="A976" s="4">
        <v>2009</v>
      </c>
      <c r="B976" s="4" t="s">
        <v>78</v>
      </c>
      <c r="C976" s="13">
        <v>1</v>
      </c>
      <c r="D976" s="13">
        <v>2</v>
      </c>
      <c r="F976" s="13">
        <v>2</v>
      </c>
      <c r="H976" s="13">
        <v>1</v>
      </c>
      <c r="K976" s="10">
        <f t="shared" si="29"/>
        <v>6</v>
      </c>
    </row>
    <row r="977" spans="1:11" x14ac:dyDescent="0.25">
      <c r="A977" s="4">
        <v>2009</v>
      </c>
      <c r="B977" s="4" t="s">
        <v>79</v>
      </c>
      <c r="D977" s="13">
        <v>66</v>
      </c>
      <c r="F977" s="13">
        <v>33</v>
      </c>
      <c r="G977" s="13">
        <v>12</v>
      </c>
      <c r="H977" s="13">
        <v>6</v>
      </c>
      <c r="I977" s="13">
        <v>29</v>
      </c>
      <c r="J977" s="13">
        <v>20</v>
      </c>
      <c r="K977" s="10">
        <f t="shared" si="29"/>
        <v>166</v>
      </c>
    </row>
    <row r="978" spans="1:11" x14ac:dyDescent="0.25">
      <c r="A978" s="4">
        <v>2009</v>
      </c>
      <c r="B978" s="4" t="s">
        <v>80</v>
      </c>
      <c r="C978" s="13">
        <v>4</v>
      </c>
      <c r="D978" s="13">
        <v>103</v>
      </c>
      <c r="E978" s="13">
        <v>3</v>
      </c>
      <c r="F978" s="13">
        <v>88</v>
      </c>
      <c r="G978" s="13">
        <v>27</v>
      </c>
      <c r="H978" s="13">
        <v>9</v>
      </c>
      <c r="I978" s="13">
        <v>66</v>
      </c>
      <c r="J978" s="13">
        <v>43</v>
      </c>
      <c r="K978" s="10">
        <f t="shared" si="29"/>
        <v>343</v>
      </c>
    </row>
    <row r="979" spans="1:11" x14ac:dyDescent="0.25">
      <c r="A979" s="4">
        <v>2009</v>
      </c>
      <c r="B979" s="4" t="s">
        <v>81</v>
      </c>
      <c r="C979" s="13">
        <v>6</v>
      </c>
      <c r="D979" s="13">
        <v>70</v>
      </c>
      <c r="E979" s="13">
        <v>9</v>
      </c>
      <c r="F979" s="13">
        <v>65</v>
      </c>
      <c r="G979" s="13">
        <v>22</v>
      </c>
      <c r="H979" s="13">
        <v>6</v>
      </c>
      <c r="I979" s="13">
        <v>44</v>
      </c>
      <c r="J979" s="13">
        <v>27</v>
      </c>
      <c r="K979" s="10">
        <f t="shared" si="29"/>
        <v>249</v>
      </c>
    </row>
    <row r="980" spans="1:11" x14ac:dyDescent="0.25">
      <c r="A980" s="4">
        <v>2009</v>
      </c>
      <c r="B980" s="4" t="s">
        <v>82</v>
      </c>
      <c r="D980" s="13">
        <v>1</v>
      </c>
      <c r="I980" s="13">
        <v>1</v>
      </c>
      <c r="J980" s="13">
        <v>6</v>
      </c>
      <c r="K980" s="10">
        <f t="shared" si="29"/>
        <v>8</v>
      </c>
    </row>
    <row r="981" spans="1:11" x14ac:dyDescent="0.25">
      <c r="A981" s="4">
        <v>2010</v>
      </c>
      <c r="B981" s="4" t="s">
        <v>77</v>
      </c>
      <c r="C981" s="13">
        <v>2</v>
      </c>
      <c r="D981" s="13">
        <v>180</v>
      </c>
      <c r="E981" s="13">
        <v>27</v>
      </c>
      <c r="F981" s="13">
        <v>121</v>
      </c>
      <c r="G981" s="13">
        <v>63</v>
      </c>
      <c r="H981" s="13">
        <v>18</v>
      </c>
      <c r="I981" s="13">
        <v>145</v>
      </c>
      <c r="J981" s="13">
        <v>105</v>
      </c>
      <c r="K981" s="10">
        <f t="shared" si="29"/>
        <v>661</v>
      </c>
    </row>
    <row r="982" spans="1:11" x14ac:dyDescent="0.25">
      <c r="A982" s="4">
        <v>2010</v>
      </c>
      <c r="B982" s="63" t="s">
        <v>107</v>
      </c>
      <c r="F982" s="13">
        <v>2</v>
      </c>
      <c r="K982" s="10">
        <f t="shared" si="29"/>
        <v>2</v>
      </c>
    </row>
    <row r="983" spans="1:11" x14ac:dyDescent="0.25">
      <c r="A983" s="4">
        <v>2010</v>
      </c>
      <c r="B983" s="4" t="s">
        <v>78</v>
      </c>
      <c r="D983" s="13">
        <v>1</v>
      </c>
      <c r="F983" s="13">
        <v>1</v>
      </c>
      <c r="H983" s="13">
        <v>1</v>
      </c>
      <c r="I983" s="13">
        <v>1</v>
      </c>
      <c r="J983" s="13">
        <v>1</v>
      </c>
      <c r="K983" s="10">
        <f t="shared" si="29"/>
        <v>5</v>
      </c>
    </row>
    <row r="984" spans="1:11" x14ac:dyDescent="0.25">
      <c r="A984" s="4">
        <v>2010</v>
      </c>
      <c r="B984" s="4" t="s">
        <v>79</v>
      </c>
      <c r="C984" s="13">
        <v>3</v>
      </c>
      <c r="D984" s="13">
        <v>43</v>
      </c>
      <c r="E984" s="13">
        <v>1</v>
      </c>
      <c r="F984" s="13">
        <v>19</v>
      </c>
      <c r="G984" s="13">
        <v>9</v>
      </c>
      <c r="H984" s="13">
        <v>2</v>
      </c>
      <c r="I984" s="13">
        <v>27</v>
      </c>
      <c r="J984" s="13">
        <v>14</v>
      </c>
      <c r="K984" s="10">
        <f t="shared" si="29"/>
        <v>118</v>
      </c>
    </row>
    <row r="985" spans="1:11" x14ac:dyDescent="0.25">
      <c r="A985" s="4">
        <v>2010</v>
      </c>
      <c r="B985" s="4" t="s">
        <v>80</v>
      </c>
      <c r="C985" s="13">
        <v>6</v>
      </c>
      <c r="D985" s="13">
        <v>89</v>
      </c>
      <c r="E985" s="13">
        <v>12</v>
      </c>
      <c r="F985" s="13">
        <v>66</v>
      </c>
      <c r="G985" s="13">
        <v>30</v>
      </c>
      <c r="H985" s="13">
        <v>2</v>
      </c>
      <c r="I985" s="13">
        <v>66</v>
      </c>
      <c r="J985" s="13">
        <v>47</v>
      </c>
      <c r="K985" s="10">
        <f t="shared" si="29"/>
        <v>318</v>
      </c>
    </row>
    <row r="986" spans="1:11" x14ac:dyDescent="0.25">
      <c r="A986" s="4">
        <v>2010</v>
      </c>
      <c r="B986" s="4" t="s">
        <v>81</v>
      </c>
      <c r="C986" s="13">
        <v>8</v>
      </c>
      <c r="D986" s="13">
        <v>91</v>
      </c>
      <c r="E986" s="13">
        <v>10</v>
      </c>
      <c r="F986" s="13">
        <v>40</v>
      </c>
      <c r="G986" s="13">
        <v>16</v>
      </c>
      <c r="H986" s="13">
        <v>8</v>
      </c>
      <c r="I986" s="13">
        <v>48</v>
      </c>
      <c r="J986" s="13">
        <v>25</v>
      </c>
      <c r="K986" s="10">
        <f t="shared" si="29"/>
        <v>246</v>
      </c>
    </row>
    <row r="987" spans="1:11" x14ac:dyDescent="0.25">
      <c r="A987" s="4">
        <v>2010</v>
      </c>
      <c r="B987" s="4" t="s">
        <v>82</v>
      </c>
      <c r="D987" s="13">
        <v>1</v>
      </c>
      <c r="I987" s="13">
        <v>1</v>
      </c>
      <c r="J987" s="13">
        <v>1</v>
      </c>
      <c r="K987" s="10">
        <f t="shared" si="29"/>
        <v>3</v>
      </c>
    </row>
    <row r="988" spans="1:11" x14ac:dyDescent="0.25">
      <c r="A988" s="4">
        <v>2011</v>
      </c>
      <c r="B988" s="4" t="s">
        <v>77</v>
      </c>
      <c r="C988" s="13">
        <v>2</v>
      </c>
      <c r="D988" s="13">
        <v>172</v>
      </c>
      <c r="E988" s="13">
        <v>26</v>
      </c>
      <c r="F988" s="13">
        <v>142</v>
      </c>
      <c r="G988" s="13">
        <v>52</v>
      </c>
      <c r="H988" s="13">
        <v>14</v>
      </c>
      <c r="I988" s="13">
        <v>139</v>
      </c>
      <c r="J988" s="13">
        <v>93</v>
      </c>
      <c r="K988" s="10">
        <f t="shared" si="29"/>
        <v>640</v>
      </c>
    </row>
    <row r="989" spans="1:11" x14ac:dyDescent="0.25">
      <c r="A989" s="4">
        <v>2011</v>
      </c>
      <c r="B989" s="63" t="s">
        <v>107</v>
      </c>
      <c r="F989" s="13">
        <v>1</v>
      </c>
      <c r="J989" s="13">
        <v>1</v>
      </c>
      <c r="K989" s="10">
        <f t="shared" si="29"/>
        <v>2</v>
      </c>
    </row>
    <row r="990" spans="1:11" x14ac:dyDescent="0.25">
      <c r="A990" s="4">
        <v>2011</v>
      </c>
      <c r="B990" s="63" t="s">
        <v>107</v>
      </c>
      <c r="D990" s="13">
        <v>1</v>
      </c>
      <c r="G990" s="13">
        <v>1</v>
      </c>
      <c r="K990" s="10">
        <f t="shared" si="29"/>
        <v>2</v>
      </c>
    </row>
    <row r="991" spans="1:11" x14ac:dyDescent="0.25">
      <c r="A991" s="4">
        <v>2011</v>
      </c>
      <c r="B991" s="4" t="s">
        <v>78</v>
      </c>
      <c r="C991" s="13">
        <v>1</v>
      </c>
      <c r="D991" s="13">
        <v>5</v>
      </c>
      <c r="E991" s="13">
        <v>1</v>
      </c>
      <c r="F991" s="13">
        <v>2</v>
      </c>
      <c r="I991" s="13">
        <v>5</v>
      </c>
      <c r="J991" s="13">
        <v>1</v>
      </c>
      <c r="K991" s="10">
        <f t="shared" si="29"/>
        <v>15</v>
      </c>
    </row>
    <row r="992" spans="1:11" x14ac:dyDescent="0.25">
      <c r="A992" s="4">
        <v>2011</v>
      </c>
      <c r="B992" s="4" t="s">
        <v>79</v>
      </c>
      <c r="C992" s="13">
        <v>1</v>
      </c>
      <c r="D992" s="13">
        <v>68</v>
      </c>
      <c r="E992" s="13">
        <v>1</v>
      </c>
      <c r="F992" s="13">
        <v>18</v>
      </c>
      <c r="G992" s="13">
        <v>14</v>
      </c>
      <c r="H992" s="13">
        <v>4</v>
      </c>
      <c r="I992" s="13">
        <v>31</v>
      </c>
      <c r="J992" s="13">
        <v>18</v>
      </c>
      <c r="K992" s="10">
        <f t="shared" si="29"/>
        <v>155</v>
      </c>
    </row>
    <row r="993" spans="1:11" x14ac:dyDescent="0.25">
      <c r="A993" s="4">
        <v>2011</v>
      </c>
      <c r="B993" s="4" t="s">
        <v>80</v>
      </c>
      <c r="D993" s="13">
        <v>59</v>
      </c>
      <c r="E993" s="13">
        <v>6</v>
      </c>
      <c r="F993" s="13">
        <v>64</v>
      </c>
      <c r="G993" s="13">
        <v>18</v>
      </c>
      <c r="H993" s="13">
        <v>3</v>
      </c>
      <c r="I993" s="13">
        <v>73</v>
      </c>
      <c r="J993" s="13">
        <v>39</v>
      </c>
      <c r="K993" s="10">
        <f t="shared" si="29"/>
        <v>262</v>
      </c>
    </row>
    <row r="994" spans="1:11" x14ac:dyDescent="0.25">
      <c r="A994" s="4">
        <v>2011</v>
      </c>
      <c r="B994" s="4" t="s">
        <v>81</v>
      </c>
      <c r="C994" s="13">
        <v>2</v>
      </c>
      <c r="D994" s="13">
        <v>59</v>
      </c>
      <c r="E994" s="13">
        <v>11</v>
      </c>
      <c r="F994" s="13">
        <v>42</v>
      </c>
      <c r="G994" s="13">
        <v>18</v>
      </c>
      <c r="H994" s="13">
        <v>3</v>
      </c>
      <c r="I994" s="13">
        <v>35</v>
      </c>
      <c r="J994" s="13">
        <v>19</v>
      </c>
      <c r="K994" s="10">
        <f t="shared" si="29"/>
        <v>189</v>
      </c>
    </row>
    <row r="995" spans="1:11" x14ac:dyDescent="0.25">
      <c r="A995" s="4">
        <v>2011</v>
      </c>
      <c r="B995" s="4" t="s">
        <v>82</v>
      </c>
      <c r="I995" s="13">
        <v>4</v>
      </c>
      <c r="J995" s="13">
        <v>8</v>
      </c>
      <c r="K995" s="10">
        <f t="shared" si="29"/>
        <v>12</v>
      </c>
    </row>
    <row r="996" spans="1:11" x14ac:dyDescent="0.25">
      <c r="A996" s="4">
        <v>2012</v>
      </c>
      <c r="B996" s="4" t="s">
        <v>77</v>
      </c>
      <c r="C996" s="13">
        <v>2</v>
      </c>
      <c r="D996" s="13">
        <v>159</v>
      </c>
      <c r="E996" s="13">
        <v>30</v>
      </c>
      <c r="F996" s="13">
        <v>122</v>
      </c>
      <c r="G996" s="13">
        <v>43</v>
      </c>
      <c r="H996" s="13">
        <v>19</v>
      </c>
      <c r="I996" s="13">
        <v>127</v>
      </c>
      <c r="J996" s="13">
        <v>74</v>
      </c>
      <c r="K996" s="10">
        <f t="shared" si="29"/>
        <v>576</v>
      </c>
    </row>
    <row r="997" spans="1:11" x14ac:dyDescent="0.25">
      <c r="A997" s="4">
        <v>2012</v>
      </c>
      <c r="B997" s="63" t="s">
        <v>107</v>
      </c>
      <c r="C997" s="13">
        <v>1</v>
      </c>
      <c r="D997" s="13">
        <v>1</v>
      </c>
      <c r="E997" s="13">
        <v>1</v>
      </c>
      <c r="J997" s="13">
        <v>2</v>
      </c>
      <c r="K997" s="10">
        <f t="shared" si="29"/>
        <v>5</v>
      </c>
    </row>
    <row r="998" spans="1:11" x14ac:dyDescent="0.25">
      <c r="A998" s="4">
        <v>2012</v>
      </c>
      <c r="B998" s="63" t="s">
        <v>107</v>
      </c>
      <c r="J998" s="13">
        <v>1</v>
      </c>
      <c r="K998" s="10">
        <f t="shared" si="29"/>
        <v>1</v>
      </c>
    </row>
    <row r="999" spans="1:11" x14ac:dyDescent="0.25">
      <c r="A999" s="4">
        <v>2012</v>
      </c>
      <c r="B999" s="4" t="s">
        <v>78</v>
      </c>
      <c r="D999" s="13">
        <v>6</v>
      </c>
      <c r="F999" s="13">
        <v>2</v>
      </c>
      <c r="G999" s="13">
        <v>1</v>
      </c>
      <c r="H999" s="13">
        <v>3</v>
      </c>
      <c r="I999" s="13">
        <v>6</v>
      </c>
      <c r="J999" s="13">
        <v>1</v>
      </c>
      <c r="K999" s="10">
        <f t="shared" si="29"/>
        <v>19</v>
      </c>
    </row>
    <row r="1000" spans="1:11" x14ac:dyDescent="0.25">
      <c r="A1000" s="4">
        <v>2012</v>
      </c>
      <c r="B1000" s="4" t="s">
        <v>79</v>
      </c>
      <c r="C1000" s="13">
        <v>3</v>
      </c>
      <c r="D1000" s="13">
        <v>62</v>
      </c>
      <c r="E1000" s="13">
        <v>2</v>
      </c>
      <c r="F1000" s="13">
        <v>18</v>
      </c>
      <c r="G1000" s="13">
        <v>9</v>
      </c>
      <c r="H1000" s="13">
        <v>1</v>
      </c>
      <c r="I1000" s="13">
        <v>21</v>
      </c>
      <c r="J1000" s="13">
        <v>19</v>
      </c>
      <c r="K1000" s="10">
        <f t="shared" si="29"/>
        <v>135</v>
      </c>
    </row>
    <row r="1001" spans="1:11" x14ac:dyDescent="0.25">
      <c r="A1001" s="4">
        <v>2012</v>
      </c>
      <c r="B1001" s="4" t="s">
        <v>80</v>
      </c>
      <c r="C1001" s="13">
        <v>4</v>
      </c>
      <c r="D1001" s="13">
        <v>74</v>
      </c>
      <c r="E1001" s="13">
        <v>8</v>
      </c>
      <c r="F1001" s="13">
        <v>89</v>
      </c>
      <c r="G1001" s="13">
        <v>19</v>
      </c>
      <c r="H1001" s="13">
        <v>2</v>
      </c>
      <c r="I1001" s="13">
        <v>78</v>
      </c>
      <c r="J1001" s="13">
        <v>45</v>
      </c>
      <c r="K1001" s="10">
        <f t="shared" si="29"/>
        <v>319</v>
      </c>
    </row>
    <row r="1002" spans="1:11" x14ac:dyDescent="0.25">
      <c r="A1002" s="4">
        <v>2012</v>
      </c>
      <c r="B1002" s="4" t="s">
        <v>81</v>
      </c>
      <c r="C1002" s="13">
        <v>2</v>
      </c>
      <c r="D1002" s="13">
        <v>66</v>
      </c>
      <c r="E1002" s="13">
        <v>8</v>
      </c>
      <c r="F1002" s="13">
        <v>49</v>
      </c>
      <c r="G1002" s="13">
        <v>22</v>
      </c>
      <c r="H1002" s="13">
        <v>6</v>
      </c>
      <c r="I1002" s="13">
        <v>48</v>
      </c>
      <c r="J1002" s="13">
        <v>31</v>
      </c>
      <c r="K1002" s="10">
        <f t="shared" si="29"/>
        <v>232</v>
      </c>
    </row>
    <row r="1003" spans="1:11" x14ac:dyDescent="0.25">
      <c r="A1003" s="4">
        <v>2012</v>
      </c>
      <c r="B1003" s="4" t="s">
        <v>82</v>
      </c>
      <c r="D1003" s="13">
        <v>1</v>
      </c>
      <c r="I1003" s="13">
        <v>2</v>
      </c>
      <c r="J1003" s="13">
        <v>10</v>
      </c>
      <c r="K1003" s="10">
        <f t="shared" si="29"/>
        <v>13</v>
      </c>
    </row>
    <row r="1004" spans="1:11" x14ac:dyDescent="0.25">
      <c r="A1004" s="4">
        <v>2013</v>
      </c>
      <c r="B1004" s="4" t="s">
        <v>77</v>
      </c>
      <c r="D1004" s="13">
        <v>139</v>
      </c>
      <c r="E1004" s="13">
        <v>22</v>
      </c>
      <c r="F1004" s="13">
        <v>136</v>
      </c>
      <c r="G1004" s="13">
        <v>44</v>
      </c>
      <c r="H1004" s="13">
        <v>18</v>
      </c>
      <c r="I1004" s="13">
        <v>122</v>
      </c>
      <c r="J1004" s="13">
        <v>63</v>
      </c>
      <c r="K1004" s="10">
        <f t="shared" si="29"/>
        <v>544</v>
      </c>
    </row>
    <row r="1005" spans="1:11" x14ac:dyDescent="0.25">
      <c r="A1005" s="4">
        <v>2013</v>
      </c>
      <c r="B1005" s="63" t="s">
        <v>107</v>
      </c>
      <c r="G1005" s="13">
        <v>2</v>
      </c>
      <c r="J1005" s="13">
        <v>1</v>
      </c>
      <c r="K1005" s="10">
        <f t="shared" si="29"/>
        <v>3</v>
      </c>
    </row>
    <row r="1006" spans="1:11" x14ac:dyDescent="0.25">
      <c r="A1006" s="4">
        <v>2013</v>
      </c>
      <c r="B1006" s="4" t="s">
        <v>78</v>
      </c>
      <c r="D1006" s="13">
        <v>2</v>
      </c>
      <c r="E1006" s="13">
        <v>1</v>
      </c>
      <c r="F1006" s="13">
        <v>3</v>
      </c>
      <c r="H1006" s="13">
        <v>2</v>
      </c>
      <c r="I1006" s="13">
        <v>3</v>
      </c>
      <c r="J1006" s="13">
        <v>1</v>
      </c>
      <c r="K1006" s="10">
        <f t="shared" si="29"/>
        <v>12</v>
      </c>
    </row>
    <row r="1007" spans="1:11" x14ac:dyDescent="0.25">
      <c r="A1007" s="4">
        <v>2013</v>
      </c>
      <c r="B1007" s="4" t="s">
        <v>79</v>
      </c>
      <c r="C1007" s="13">
        <v>1</v>
      </c>
      <c r="D1007" s="13">
        <v>52</v>
      </c>
      <c r="F1007" s="13">
        <v>19</v>
      </c>
      <c r="G1007" s="13">
        <v>21</v>
      </c>
      <c r="H1007" s="13">
        <v>6</v>
      </c>
      <c r="I1007" s="13">
        <v>15</v>
      </c>
      <c r="J1007" s="13">
        <v>20</v>
      </c>
      <c r="K1007" s="10">
        <f t="shared" si="29"/>
        <v>134</v>
      </c>
    </row>
    <row r="1008" spans="1:11" x14ac:dyDescent="0.25">
      <c r="A1008" s="4">
        <v>2013</v>
      </c>
      <c r="B1008" s="4" t="s">
        <v>80</v>
      </c>
      <c r="C1008" s="13">
        <v>3</v>
      </c>
      <c r="D1008" s="13">
        <v>71</v>
      </c>
      <c r="E1008" s="13">
        <v>7</v>
      </c>
      <c r="F1008" s="13">
        <v>62</v>
      </c>
      <c r="G1008" s="13">
        <v>18</v>
      </c>
      <c r="H1008" s="13">
        <v>4</v>
      </c>
      <c r="I1008" s="13">
        <v>57</v>
      </c>
      <c r="J1008" s="13">
        <v>49</v>
      </c>
      <c r="K1008" s="10">
        <f t="shared" si="29"/>
        <v>271</v>
      </c>
    </row>
    <row r="1009" spans="1:11" x14ac:dyDescent="0.25">
      <c r="A1009" s="4">
        <v>2013</v>
      </c>
      <c r="B1009" s="4" t="s">
        <v>81</v>
      </c>
      <c r="C1009" s="13">
        <v>3</v>
      </c>
      <c r="D1009" s="13">
        <v>68</v>
      </c>
      <c r="E1009" s="13">
        <v>7</v>
      </c>
      <c r="F1009" s="13">
        <v>50</v>
      </c>
      <c r="G1009" s="13">
        <v>13</v>
      </c>
      <c r="H1009" s="13">
        <v>6</v>
      </c>
      <c r="I1009" s="13">
        <v>42</v>
      </c>
      <c r="J1009" s="13">
        <v>24</v>
      </c>
      <c r="K1009" s="10">
        <f t="shared" si="29"/>
        <v>213</v>
      </c>
    </row>
    <row r="1010" spans="1:11" x14ac:dyDescent="0.25">
      <c r="A1010" s="4">
        <v>2013</v>
      </c>
      <c r="B1010" s="4" t="s">
        <v>82</v>
      </c>
      <c r="D1010" s="13">
        <v>1</v>
      </c>
      <c r="F1010" s="13">
        <v>1</v>
      </c>
      <c r="I1010" s="13">
        <v>4</v>
      </c>
      <c r="J1010" s="13">
        <v>4</v>
      </c>
      <c r="K1010" s="10">
        <f t="shared" si="29"/>
        <v>10</v>
      </c>
    </row>
    <row r="1011" spans="1:11" x14ac:dyDescent="0.25">
      <c r="A1011" s="4">
        <v>2014</v>
      </c>
      <c r="B1011" s="4" t="s">
        <v>77</v>
      </c>
      <c r="C1011" s="13">
        <v>2</v>
      </c>
      <c r="D1011" s="13">
        <v>129</v>
      </c>
      <c r="E1011" s="13">
        <v>22</v>
      </c>
      <c r="F1011" s="13">
        <v>107</v>
      </c>
      <c r="G1011" s="13">
        <v>67</v>
      </c>
      <c r="H1011" s="13">
        <v>19</v>
      </c>
      <c r="I1011" s="13">
        <v>136</v>
      </c>
      <c r="J1011" s="13">
        <v>78</v>
      </c>
      <c r="K1011" s="10">
        <f t="shared" si="29"/>
        <v>560</v>
      </c>
    </row>
    <row r="1012" spans="1:11" x14ac:dyDescent="0.25">
      <c r="A1012" s="4">
        <v>2014</v>
      </c>
      <c r="B1012" s="63" t="s">
        <v>107</v>
      </c>
      <c r="F1012" s="13">
        <v>1</v>
      </c>
      <c r="G1012" s="13">
        <v>1</v>
      </c>
      <c r="J1012" s="13">
        <v>1</v>
      </c>
      <c r="K1012" s="10">
        <f t="shared" si="29"/>
        <v>3</v>
      </c>
    </row>
    <row r="1013" spans="1:11" x14ac:dyDescent="0.25">
      <c r="A1013" s="4">
        <v>2014</v>
      </c>
      <c r="B1013" s="4" t="s">
        <v>78</v>
      </c>
      <c r="C1013" s="13">
        <v>1</v>
      </c>
      <c r="D1013" s="13">
        <v>4</v>
      </c>
      <c r="F1013" s="13">
        <v>5</v>
      </c>
      <c r="I1013" s="13">
        <v>2</v>
      </c>
      <c r="J1013" s="13">
        <v>3</v>
      </c>
      <c r="K1013" s="10">
        <f t="shared" si="29"/>
        <v>15</v>
      </c>
    </row>
    <row r="1014" spans="1:11" x14ac:dyDescent="0.25">
      <c r="A1014" s="4">
        <v>2014</v>
      </c>
      <c r="B1014" s="4" t="s">
        <v>79</v>
      </c>
      <c r="D1014" s="13">
        <v>47</v>
      </c>
      <c r="E1014" s="13">
        <v>2</v>
      </c>
      <c r="F1014" s="13">
        <v>20</v>
      </c>
      <c r="G1014" s="13">
        <v>7</v>
      </c>
      <c r="H1014" s="13">
        <v>6</v>
      </c>
      <c r="I1014" s="13">
        <v>14</v>
      </c>
      <c r="J1014" s="13">
        <v>15</v>
      </c>
      <c r="K1014" s="10">
        <f t="shared" si="29"/>
        <v>111</v>
      </c>
    </row>
    <row r="1015" spans="1:11" x14ac:dyDescent="0.25">
      <c r="A1015" s="4">
        <v>2014</v>
      </c>
      <c r="B1015" s="4" t="s">
        <v>80</v>
      </c>
      <c r="C1015" s="13">
        <v>5</v>
      </c>
      <c r="D1015" s="13">
        <v>71</v>
      </c>
      <c r="E1015" s="13">
        <v>8</v>
      </c>
      <c r="F1015" s="13">
        <v>49</v>
      </c>
      <c r="G1015" s="13">
        <v>26</v>
      </c>
      <c r="H1015" s="13">
        <v>2</v>
      </c>
      <c r="I1015" s="13">
        <v>53</v>
      </c>
      <c r="J1015" s="13">
        <v>51</v>
      </c>
      <c r="K1015" s="10">
        <f t="shared" si="29"/>
        <v>265</v>
      </c>
    </row>
    <row r="1016" spans="1:11" x14ac:dyDescent="0.25">
      <c r="A1016" s="4">
        <v>2014</v>
      </c>
      <c r="B1016" s="4" t="s">
        <v>81</v>
      </c>
      <c r="C1016" s="13">
        <v>2</v>
      </c>
      <c r="D1016" s="13">
        <v>61</v>
      </c>
      <c r="E1016" s="13">
        <v>7</v>
      </c>
      <c r="F1016" s="13">
        <v>41</v>
      </c>
      <c r="G1016" s="13">
        <v>6</v>
      </c>
      <c r="H1016" s="13">
        <v>5</v>
      </c>
      <c r="I1016" s="13">
        <v>37</v>
      </c>
      <c r="J1016" s="13">
        <v>25</v>
      </c>
      <c r="K1016" s="10">
        <f t="shared" si="29"/>
        <v>184</v>
      </c>
    </row>
    <row r="1017" spans="1:11" x14ac:dyDescent="0.25">
      <c r="A1017" s="4">
        <v>2014</v>
      </c>
      <c r="B1017" s="4" t="s">
        <v>82</v>
      </c>
      <c r="H1017" s="13">
        <v>3</v>
      </c>
      <c r="I1017" s="13">
        <v>7</v>
      </c>
      <c r="J1017" s="13">
        <v>8</v>
      </c>
      <c r="K1017" s="10">
        <f t="shared" si="29"/>
        <v>18</v>
      </c>
    </row>
    <row r="1018" spans="1:11" x14ac:dyDescent="0.25">
      <c r="A1018" s="4" t="s">
        <v>84</v>
      </c>
      <c r="B1018" s="63" t="s">
        <v>107</v>
      </c>
      <c r="C1018" s="13">
        <f>SUMIF($B$909:$B$1017,$B1018,C$909:C$1017)</f>
        <v>1</v>
      </c>
      <c r="D1018" s="13">
        <f t="shared" ref="D1018:J1018" si="30">SUMIF($B$909:$B$1017,$B1018,D$909:D$1017)</f>
        <v>3</v>
      </c>
      <c r="E1018" s="13">
        <f t="shared" si="30"/>
        <v>6</v>
      </c>
      <c r="F1018" s="13">
        <f t="shared" si="30"/>
        <v>11</v>
      </c>
      <c r="G1018" s="13">
        <f t="shared" si="30"/>
        <v>8</v>
      </c>
      <c r="H1018" s="13">
        <f t="shared" si="30"/>
        <v>0</v>
      </c>
      <c r="I1018" s="13">
        <f t="shared" si="30"/>
        <v>1</v>
      </c>
      <c r="J1018" s="13">
        <f t="shared" si="30"/>
        <v>10</v>
      </c>
      <c r="K1018" s="10">
        <f t="shared" si="29"/>
        <v>40</v>
      </c>
    </row>
    <row r="1019" spans="1:11" x14ac:dyDescent="0.25">
      <c r="A1019" s="4" t="s">
        <v>84</v>
      </c>
      <c r="B1019" s="4" t="s">
        <v>78</v>
      </c>
      <c r="C1019" s="13">
        <f t="shared" ref="C1019:J1024" si="31">SUMIF($B$909:$B$1017,$B1019,C$909:C$1017)</f>
        <v>3</v>
      </c>
      <c r="D1019" s="13">
        <f t="shared" si="31"/>
        <v>50</v>
      </c>
      <c r="E1019" s="13">
        <f t="shared" si="31"/>
        <v>7</v>
      </c>
      <c r="F1019" s="13">
        <f t="shared" si="31"/>
        <v>44</v>
      </c>
      <c r="G1019" s="13">
        <f t="shared" si="31"/>
        <v>7</v>
      </c>
      <c r="H1019" s="13">
        <f t="shared" si="31"/>
        <v>15</v>
      </c>
      <c r="I1019" s="13">
        <f t="shared" si="31"/>
        <v>29</v>
      </c>
      <c r="J1019" s="13">
        <f t="shared" si="31"/>
        <v>16</v>
      </c>
      <c r="K1019" s="10">
        <f t="shared" si="29"/>
        <v>171</v>
      </c>
    </row>
    <row r="1020" spans="1:11" x14ac:dyDescent="0.25">
      <c r="A1020" s="4" t="s">
        <v>84</v>
      </c>
      <c r="B1020" s="4" t="s">
        <v>79</v>
      </c>
      <c r="C1020" s="13">
        <f t="shared" si="31"/>
        <v>13</v>
      </c>
      <c r="D1020" s="13">
        <f t="shared" si="31"/>
        <v>913</v>
      </c>
      <c r="E1020" s="13">
        <f t="shared" si="31"/>
        <v>14</v>
      </c>
      <c r="F1020" s="13">
        <f t="shared" si="31"/>
        <v>301</v>
      </c>
      <c r="G1020" s="13">
        <f t="shared" si="31"/>
        <v>119</v>
      </c>
      <c r="H1020" s="13">
        <f t="shared" si="31"/>
        <v>46</v>
      </c>
      <c r="I1020" s="13">
        <f t="shared" si="31"/>
        <v>319</v>
      </c>
      <c r="J1020" s="13">
        <f t="shared" si="31"/>
        <v>232</v>
      </c>
      <c r="K1020" s="10">
        <f t="shared" si="29"/>
        <v>1957</v>
      </c>
    </row>
    <row r="1021" spans="1:11" x14ac:dyDescent="0.25">
      <c r="A1021" s="4" t="s">
        <v>84</v>
      </c>
      <c r="B1021" s="4" t="s">
        <v>80</v>
      </c>
      <c r="C1021" s="13">
        <f t="shared" si="31"/>
        <v>28</v>
      </c>
      <c r="D1021" s="13">
        <f t="shared" si="31"/>
        <v>1754</v>
      </c>
      <c r="E1021" s="13">
        <f t="shared" si="31"/>
        <v>117</v>
      </c>
      <c r="F1021" s="13">
        <f t="shared" si="31"/>
        <v>1320</v>
      </c>
      <c r="G1021" s="13">
        <f t="shared" si="31"/>
        <v>515</v>
      </c>
      <c r="H1021" s="13">
        <f t="shared" si="31"/>
        <v>101</v>
      </c>
      <c r="I1021" s="13">
        <f t="shared" si="31"/>
        <v>1291</v>
      </c>
      <c r="J1021" s="13">
        <f t="shared" si="31"/>
        <v>724</v>
      </c>
      <c r="K1021" s="10">
        <f t="shared" si="29"/>
        <v>5850</v>
      </c>
    </row>
    <row r="1022" spans="1:11" x14ac:dyDescent="0.25">
      <c r="A1022" s="4" t="s">
        <v>84</v>
      </c>
      <c r="B1022" s="4" t="s">
        <v>81</v>
      </c>
      <c r="C1022" s="13">
        <f t="shared" si="31"/>
        <v>26</v>
      </c>
      <c r="D1022" s="13">
        <f t="shared" si="31"/>
        <v>1179</v>
      </c>
      <c r="E1022" s="13">
        <f t="shared" si="31"/>
        <v>109</v>
      </c>
      <c r="F1022" s="13">
        <f t="shared" si="31"/>
        <v>714</v>
      </c>
      <c r="G1022" s="13">
        <f t="shared" si="31"/>
        <v>261</v>
      </c>
      <c r="H1022" s="13">
        <f t="shared" si="31"/>
        <v>88</v>
      </c>
      <c r="I1022" s="13">
        <f t="shared" si="31"/>
        <v>751</v>
      </c>
      <c r="J1022" s="13">
        <f t="shared" si="31"/>
        <v>446</v>
      </c>
      <c r="K1022" s="10">
        <f t="shared" si="29"/>
        <v>3574</v>
      </c>
    </row>
    <row r="1023" spans="1:11" x14ac:dyDescent="0.25">
      <c r="A1023" s="4" t="s">
        <v>84</v>
      </c>
      <c r="B1023" s="4" t="s">
        <v>77</v>
      </c>
      <c r="C1023" s="13">
        <f t="shared" si="31"/>
        <v>9</v>
      </c>
      <c r="D1023" s="13">
        <f t="shared" si="31"/>
        <v>2883</v>
      </c>
      <c r="E1023" s="13">
        <f t="shared" si="31"/>
        <v>447</v>
      </c>
      <c r="F1023" s="13">
        <f t="shared" si="31"/>
        <v>2167</v>
      </c>
      <c r="G1023" s="13">
        <f t="shared" si="31"/>
        <v>982</v>
      </c>
      <c r="H1023" s="13">
        <f t="shared" si="31"/>
        <v>397</v>
      </c>
      <c r="I1023" s="13">
        <f t="shared" si="31"/>
        <v>2387</v>
      </c>
      <c r="J1023" s="13">
        <f t="shared" si="31"/>
        <v>1277</v>
      </c>
      <c r="K1023" s="10">
        <f t="shared" si="29"/>
        <v>10549</v>
      </c>
    </row>
    <row r="1024" spans="1:11" x14ac:dyDescent="0.25">
      <c r="A1024" s="4" t="s">
        <v>84</v>
      </c>
      <c r="B1024" s="4" t="s">
        <v>82</v>
      </c>
      <c r="C1024" s="13">
        <f t="shared" si="31"/>
        <v>117</v>
      </c>
      <c r="D1024" s="13">
        <f t="shared" si="31"/>
        <v>5</v>
      </c>
      <c r="E1024" s="13">
        <f t="shared" si="31"/>
        <v>28</v>
      </c>
      <c r="F1024" s="13">
        <f t="shared" si="31"/>
        <v>3</v>
      </c>
      <c r="G1024" s="13">
        <f t="shared" si="31"/>
        <v>4</v>
      </c>
      <c r="H1024" s="13">
        <f t="shared" si="31"/>
        <v>3</v>
      </c>
      <c r="I1024" s="13">
        <f t="shared" si="31"/>
        <v>100</v>
      </c>
      <c r="J1024" s="13">
        <f t="shared" si="31"/>
        <v>101</v>
      </c>
      <c r="K1024" s="10">
        <f t="shared" si="29"/>
        <v>361</v>
      </c>
    </row>
    <row r="1025" spans="1:23" x14ac:dyDescent="0.25">
      <c r="N1025" s="4"/>
      <c r="O1025" s="13"/>
      <c r="P1025" s="13"/>
      <c r="Q1025" s="13"/>
      <c r="R1025" s="13"/>
      <c r="S1025" s="13"/>
      <c r="T1025" s="13"/>
      <c r="U1025" s="13"/>
      <c r="V1025" s="13"/>
      <c r="W1025" s="10"/>
    </row>
    <row r="1026" spans="1:23" x14ac:dyDescent="0.25">
      <c r="M1026" s="4"/>
      <c r="N1026" s="4"/>
      <c r="O1026" s="13"/>
      <c r="P1026" s="13"/>
      <c r="Q1026" s="13"/>
      <c r="R1026" s="13"/>
      <c r="S1026" s="13"/>
      <c r="T1026" s="13"/>
      <c r="U1026" s="13"/>
      <c r="V1026" s="13"/>
      <c r="W1026" s="10"/>
    </row>
    <row r="1027" spans="1:23" x14ac:dyDescent="0.25">
      <c r="A1027" s="4" t="s">
        <v>105</v>
      </c>
      <c r="M1027" s="4"/>
      <c r="N1027" s="4"/>
      <c r="O1027" s="13"/>
      <c r="P1027" s="13"/>
      <c r="Q1027" s="13"/>
      <c r="R1027" s="13"/>
      <c r="S1027" s="13"/>
      <c r="T1027" s="13"/>
      <c r="U1027" s="13"/>
      <c r="V1027" s="13"/>
      <c r="W1027" s="10"/>
    </row>
    <row r="1028" spans="1:23" x14ac:dyDescent="0.25">
      <c r="M1028" s="4"/>
      <c r="N1028" s="4"/>
      <c r="O1028" s="13"/>
      <c r="P1028" s="13"/>
      <c r="Q1028" s="13"/>
      <c r="R1028" s="13"/>
      <c r="S1028" s="13"/>
      <c r="T1028" s="13"/>
      <c r="U1028" s="13"/>
      <c r="V1028" s="13"/>
      <c r="W1028" s="10"/>
    </row>
    <row r="1029" spans="1:23" x14ac:dyDescent="0.25">
      <c r="A1029" s="4" t="s">
        <v>60</v>
      </c>
      <c r="B1029" s="4" t="s">
        <v>76</v>
      </c>
      <c r="C1029" s="11" t="s">
        <v>15</v>
      </c>
      <c r="D1029" s="11" t="s">
        <v>33</v>
      </c>
      <c r="E1029" s="11" t="s">
        <v>18</v>
      </c>
      <c r="F1029" s="11" t="s">
        <v>37</v>
      </c>
      <c r="G1029" s="11" t="s">
        <v>27</v>
      </c>
      <c r="H1029" s="11" t="s">
        <v>21</v>
      </c>
      <c r="I1029" s="11" t="s">
        <v>30</v>
      </c>
      <c r="J1029" s="11" t="s">
        <v>24</v>
      </c>
      <c r="K1029" s="10" t="s">
        <v>86</v>
      </c>
      <c r="M1029" s="4"/>
      <c r="N1029" s="4"/>
      <c r="O1029" s="13"/>
      <c r="P1029" s="13"/>
      <c r="Q1029" s="13"/>
      <c r="R1029" s="13"/>
      <c r="S1029" s="13"/>
      <c r="T1029" s="13"/>
      <c r="U1029" s="13"/>
      <c r="V1029" s="13"/>
      <c r="W1029" s="10"/>
    </row>
    <row r="1030" spans="1:23" x14ac:dyDescent="0.25">
      <c r="A1030" s="59">
        <v>2000</v>
      </c>
      <c r="B1030" s="60" t="s">
        <v>106</v>
      </c>
      <c r="C1030" s="61"/>
      <c r="D1030" s="62">
        <v>5</v>
      </c>
      <c r="E1030" s="62">
        <v>1</v>
      </c>
      <c r="F1030" s="62">
        <v>5</v>
      </c>
      <c r="G1030" s="62">
        <v>2</v>
      </c>
      <c r="H1030" s="62"/>
      <c r="I1030" s="62">
        <v>13</v>
      </c>
      <c r="J1030" s="62">
        <v>2</v>
      </c>
      <c r="K1030" s="10">
        <f t="shared" ref="K1030:K1093" si="32">SUM(C1030:J1030)</f>
        <v>28</v>
      </c>
      <c r="M1030" s="4"/>
      <c r="N1030" s="4"/>
      <c r="O1030" s="11"/>
      <c r="P1030" s="11"/>
      <c r="Q1030" s="11"/>
      <c r="R1030" s="11"/>
      <c r="S1030" s="11"/>
      <c r="T1030" s="11"/>
      <c r="U1030" s="11"/>
      <c r="V1030" s="11"/>
      <c r="W1030" s="10"/>
    </row>
    <row r="1031" spans="1:23" x14ac:dyDescent="0.25">
      <c r="A1031" s="59">
        <v>2000</v>
      </c>
      <c r="B1031" s="60" t="s">
        <v>106</v>
      </c>
      <c r="C1031" s="61">
        <v>7</v>
      </c>
      <c r="D1031" s="62">
        <v>219</v>
      </c>
      <c r="E1031" s="62">
        <v>15</v>
      </c>
      <c r="F1031" s="62">
        <v>139</v>
      </c>
      <c r="G1031" s="62">
        <v>78</v>
      </c>
      <c r="H1031" s="62">
        <v>14</v>
      </c>
      <c r="I1031" s="62">
        <v>169</v>
      </c>
      <c r="J1031" s="62">
        <v>81</v>
      </c>
      <c r="K1031" s="10">
        <f t="shared" si="32"/>
        <v>722</v>
      </c>
    </row>
    <row r="1032" spans="1:23" x14ac:dyDescent="0.25">
      <c r="A1032" s="59">
        <v>2000</v>
      </c>
      <c r="B1032" s="60" t="s">
        <v>106</v>
      </c>
      <c r="C1032" s="61"/>
      <c r="D1032" s="62">
        <v>1</v>
      </c>
      <c r="E1032" s="62"/>
      <c r="F1032" s="62"/>
      <c r="G1032" s="62"/>
      <c r="H1032" s="62"/>
      <c r="I1032" s="62">
        <v>1</v>
      </c>
      <c r="J1032" s="62"/>
      <c r="K1032" s="10">
        <f t="shared" si="32"/>
        <v>2</v>
      </c>
    </row>
    <row r="1033" spans="1:23" x14ac:dyDescent="0.25">
      <c r="A1033" s="59">
        <v>2000</v>
      </c>
      <c r="B1033" s="60" t="s">
        <v>106</v>
      </c>
      <c r="C1033" s="61">
        <v>6</v>
      </c>
      <c r="D1033" s="62">
        <v>126</v>
      </c>
      <c r="E1033" s="62">
        <v>13</v>
      </c>
      <c r="F1033" s="62">
        <v>64</v>
      </c>
      <c r="G1033" s="62">
        <v>32</v>
      </c>
      <c r="H1033" s="62">
        <v>10</v>
      </c>
      <c r="I1033" s="62">
        <v>81</v>
      </c>
      <c r="J1033" s="62">
        <v>61</v>
      </c>
      <c r="K1033" s="10">
        <f t="shared" si="32"/>
        <v>393</v>
      </c>
    </row>
    <row r="1034" spans="1:23" x14ac:dyDescent="0.25">
      <c r="A1034" s="59">
        <v>2000</v>
      </c>
      <c r="B1034" s="60" t="s">
        <v>106</v>
      </c>
      <c r="C1034" s="61">
        <v>4</v>
      </c>
      <c r="D1034" s="62">
        <v>96</v>
      </c>
      <c r="E1034" s="62">
        <v>11</v>
      </c>
      <c r="F1034" s="62">
        <v>33</v>
      </c>
      <c r="G1034" s="62">
        <v>18</v>
      </c>
      <c r="H1034" s="62">
        <v>7</v>
      </c>
      <c r="I1034" s="62">
        <v>56</v>
      </c>
      <c r="J1034" s="62">
        <v>32</v>
      </c>
      <c r="K1034" s="10">
        <f t="shared" si="32"/>
        <v>257</v>
      </c>
    </row>
    <row r="1035" spans="1:23" x14ac:dyDescent="0.25">
      <c r="A1035" s="59">
        <v>2001</v>
      </c>
      <c r="B1035" s="60" t="s">
        <v>106</v>
      </c>
      <c r="C1035" s="61"/>
      <c r="D1035" s="62">
        <v>9</v>
      </c>
      <c r="E1035" s="62"/>
      <c r="F1035" s="62">
        <v>13</v>
      </c>
      <c r="G1035" s="62">
        <v>5</v>
      </c>
      <c r="H1035" s="62">
        <v>1</v>
      </c>
      <c r="I1035" s="62">
        <v>6</v>
      </c>
      <c r="J1035" s="62">
        <v>4</v>
      </c>
      <c r="K1035" s="10">
        <f t="shared" si="32"/>
        <v>38</v>
      </c>
    </row>
    <row r="1036" spans="1:23" x14ac:dyDescent="0.25">
      <c r="A1036" s="59">
        <v>2001</v>
      </c>
      <c r="B1036" s="60" t="s">
        <v>106</v>
      </c>
      <c r="C1036" s="61">
        <v>7</v>
      </c>
      <c r="D1036" s="62">
        <v>176</v>
      </c>
      <c r="E1036" s="62">
        <v>14</v>
      </c>
      <c r="F1036" s="62">
        <v>127</v>
      </c>
      <c r="G1036" s="62">
        <v>65</v>
      </c>
      <c r="H1036" s="62">
        <v>24</v>
      </c>
      <c r="I1036" s="62">
        <v>181</v>
      </c>
      <c r="J1036" s="62">
        <v>65</v>
      </c>
      <c r="K1036" s="10">
        <f t="shared" si="32"/>
        <v>659</v>
      </c>
    </row>
    <row r="1037" spans="1:23" x14ac:dyDescent="0.25">
      <c r="A1037" s="59">
        <v>2001</v>
      </c>
      <c r="B1037" s="60" t="s">
        <v>106</v>
      </c>
      <c r="C1037" s="61"/>
      <c r="D1037" s="62">
        <v>1</v>
      </c>
      <c r="E1037" s="62"/>
      <c r="F1037" s="62">
        <v>1</v>
      </c>
      <c r="G1037" s="62"/>
      <c r="H1037" s="62"/>
      <c r="I1037" s="62"/>
      <c r="J1037" s="62"/>
      <c r="K1037" s="10">
        <f t="shared" si="32"/>
        <v>2</v>
      </c>
    </row>
    <row r="1038" spans="1:23" x14ac:dyDescent="0.25">
      <c r="A1038" s="59">
        <v>2001</v>
      </c>
      <c r="B1038" s="60" t="s">
        <v>106</v>
      </c>
      <c r="C1038" s="61">
        <v>2</v>
      </c>
      <c r="D1038" s="62">
        <v>116</v>
      </c>
      <c r="E1038" s="62">
        <v>22</v>
      </c>
      <c r="F1038" s="62">
        <v>73</v>
      </c>
      <c r="G1038" s="62">
        <v>28</v>
      </c>
      <c r="H1038" s="62">
        <v>11</v>
      </c>
      <c r="I1038" s="62">
        <v>71</v>
      </c>
      <c r="J1038" s="62">
        <v>36</v>
      </c>
      <c r="K1038" s="10">
        <f t="shared" si="32"/>
        <v>359</v>
      </c>
    </row>
    <row r="1039" spans="1:23" x14ac:dyDescent="0.25">
      <c r="A1039" s="59">
        <v>2001</v>
      </c>
      <c r="B1039" s="60" t="s">
        <v>106</v>
      </c>
      <c r="C1039" s="61">
        <v>1</v>
      </c>
      <c r="D1039" s="62">
        <v>81</v>
      </c>
      <c r="E1039" s="62">
        <v>11</v>
      </c>
      <c r="F1039" s="62">
        <v>44</v>
      </c>
      <c r="G1039" s="62">
        <v>23</v>
      </c>
      <c r="H1039" s="62">
        <v>8</v>
      </c>
      <c r="I1039" s="62">
        <v>74</v>
      </c>
      <c r="J1039" s="62">
        <v>19</v>
      </c>
      <c r="K1039" s="10">
        <f t="shared" si="32"/>
        <v>261</v>
      </c>
    </row>
    <row r="1040" spans="1:23" x14ac:dyDescent="0.25">
      <c r="A1040" s="59">
        <v>2002</v>
      </c>
      <c r="B1040" s="60" t="s">
        <v>106</v>
      </c>
      <c r="C1040" s="61"/>
      <c r="D1040" s="62">
        <v>10</v>
      </c>
      <c r="E1040" s="62"/>
      <c r="F1040" s="62">
        <v>3</v>
      </c>
      <c r="G1040" s="62">
        <v>2</v>
      </c>
      <c r="H1040" s="62"/>
      <c r="I1040" s="62">
        <v>6</v>
      </c>
      <c r="J1040" s="62">
        <v>5</v>
      </c>
      <c r="K1040" s="10">
        <f t="shared" si="32"/>
        <v>26</v>
      </c>
    </row>
    <row r="1041" spans="1:11" x14ac:dyDescent="0.25">
      <c r="A1041" s="59">
        <v>2002</v>
      </c>
      <c r="B1041" s="60" t="s">
        <v>106</v>
      </c>
      <c r="C1041" s="61">
        <v>5</v>
      </c>
      <c r="D1041" s="62">
        <v>198</v>
      </c>
      <c r="E1041" s="62">
        <v>12</v>
      </c>
      <c r="F1041" s="62">
        <v>108</v>
      </c>
      <c r="G1041" s="62">
        <v>59</v>
      </c>
      <c r="H1041" s="62">
        <v>16</v>
      </c>
      <c r="I1041" s="62">
        <v>156</v>
      </c>
      <c r="J1041" s="62">
        <v>73</v>
      </c>
      <c r="K1041" s="10">
        <f t="shared" si="32"/>
        <v>627</v>
      </c>
    </row>
    <row r="1042" spans="1:11" x14ac:dyDescent="0.25">
      <c r="A1042" s="59">
        <v>2002</v>
      </c>
      <c r="B1042" s="60" t="s">
        <v>106</v>
      </c>
      <c r="C1042" s="61"/>
      <c r="D1042" s="62"/>
      <c r="E1042" s="62"/>
      <c r="F1042" s="62"/>
      <c r="G1042" s="62"/>
      <c r="H1042" s="62"/>
      <c r="I1042" s="62"/>
      <c r="J1042" s="62">
        <v>1</v>
      </c>
      <c r="K1042" s="10">
        <f t="shared" si="32"/>
        <v>1</v>
      </c>
    </row>
    <row r="1043" spans="1:11" x14ac:dyDescent="0.25">
      <c r="A1043" s="59">
        <v>2002</v>
      </c>
      <c r="B1043" s="60" t="s">
        <v>106</v>
      </c>
      <c r="C1043" s="61">
        <v>2</v>
      </c>
      <c r="D1043" s="62">
        <v>95</v>
      </c>
      <c r="E1043" s="62">
        <v>20</v>
      </c>
      <c r="F1043" s="62">
        <v>81</v>
      </c>
      <c r="G1043" s="62">
        <v>31</v>
      </c>
      <c r="H1043" s="62">
        <v>4</v>
      </c>
      <c r="I1043" s="62">
        <v>80</v>
      </c>
      <c r="J1043" s="62">
        <v>40</v>
      </c>
      <c r="K1043" s="10">
        <f t="shared" si="32"/>
        <v>353</v>
      </c>
    </row>
    <row r="1044" spans="1:11" x14ac:dyDescent="0.25">
      <c r="A1044" s="59">
        <v>2002</v>
      </c>
      <c r="B1044" s="60" t="s">
        <v>106</v>
      </c>
      <c r="C1044" s="61">
        <v>1</v>
      </c>
      <c r="D1044" s="62">
        <v>73</v>
      </c>
      <c r="E1044" s="62">
        <v>10</v>
      </c>
      <c r="F1044" s="62">
        <v>31</v>
      </c>
      <c r="G1044" s="62">
        <v>14</v>
      </c>
      <c r="H1044" s="62">
        <v>5</v>
      </c>
      <c r="I1044" s="62">
        <v>50</v>
      </c>
      <c r="J1044" s="62">
        <v>22</v>
      </c>
      <c r="K1044" s="10">
        <f t="shared" si="32"/>
        <v>206</v>
      </c>
    </row>
    <row r="1045" spans="1:11" x14ac:dyDescent="0.25">
      <c r="A1045" s="59">
        <v>2003</v>
      </c>
      <c r="B1045" s="60" t="s">
        <v>106</v>
      </c>
      <c r="C1045" s="61"/>
      <c r="D1045" s="62">
        <v>8</v>
      </c>
      <c r="E1045" s="62"/>
      <c r="F1045" s="62">
        <v>7</v>
      </c>
      <c r="G1045" s="62">
        <v>3</v>
      </c>
      <c r="H1045" s="62"/>
      <c r="I1045" s="62">
        <v>3</v>
      </c>
      <c r="J1045" s="62">
        <v>1</v>
      </c>
      <c r="K1045" s="10">
        <f t="shared" si="32"/>
        <v>22</v>
      </c>
    </row>
    <row r="1046" spans="1:11" x14ac:dyDescent="0.25">
      <c r="A1046" s="59">
        <v>2003</v>
      </c>
      <c r="B1046" s="60" t="s">
        <v>106</v>
      </c>
      <c r="C1046" s="61">
        <v>2</v>
      </c>
      <c r="D1046" s="62">
        <v>185</v>
      </c>
      <c r="E1046" s="62">
        <v>17</v>
      </c>
      <c r="F1046" s="62">
        <v>110</v>
      </c>
      <c r="G1046" s="62">
        <v>64</v>
      </c>
      <c r="H1046" s="62">
        <v>19</v>
      </c>
      <c r="I1046" s="62">
        <v>130</v>
      </c>
      <c r="J1046" s="62">
        <v>75</v>
      </c>
      <c r="K1046" s="10">
        <f t="shared" si="32"/>
        <v>602</v>
      </c>
    </row>
    <row r="1047" spans="1:11" x14ac:dyDescent="0.25">
      <c r="A1047" s="59">
        <v>2003</v>
      </c>
      <c r="B1047" s="60" t="s">
        <v>106</v>
      </c>
      <c r="C1047" s="61"/>
      <c r="D1047" s="62">
        <v>1</v>
      </c>
      <c r="E1047" s="62">
        <v>6</v>
      </c>
      <c r="F1047" s="62"/>
      <c r="G1047" s="62"/>
      <c r="H1047" s="62"/>
      <c r="I1047" s="62">
        <v>1</v>
      </c>
      <c r="J1047" s="62"/>
      <c r="K1047" s="10">
        <f t="shared" si="32"/>
        <v>8</v>
      </c>
    </row>
    <row r="1048" spans="1:11" x14ac:dyDescent="0.25">
      <c r="A1048" s="59">
        <v>2003</v>
      </c>
      <c r="B1048" s="60" t="s">
        <v>106</v>
      </c>
      <c r="C1048" s="61">
        <v>4</v>
      </c>
      <c r="D1048" s="62">
        <v>111</v>
      </c>
      <c r="E1048" s="62">
        <v>19</v>
      </c>
      <c r="F1048" s="62">
        <v>62</v>
      </c>
      <c r="G1048" s="62">
        <v>41</v>
      </c>
      <c r="H1048" s="62">
        <v>6</v>
      </c>
      <c r="I1048" s="62">
        <v>65</v>
      </c>
      <c r="J1048" s="62">
        <v>46</v>
      </c>
      <c r="K1048" s="10">
        <f t="shared" si="32"/>
        <v>354</v>
      </c>
    </row>
    <row r="1049" spans="1:11" x14ac:dyDescent="0.25">
      <c r="A1049" s="59">
        <v>2003</v>
      </c>
      <c r="B1049" s="60" t="s">
        <v>106</v>
      </c>
      <c r="C1049" s="61">
        <v>2</v>
      </c>
      <c r="D1049" s="62">
        <v>85</v>
      </c>
      <c r="E1049" s="62">
        <v>7</v>
      </c>
      <c r="F1049" s="62">
        <v>38</v>
      </c>
      <c r="G1049" s="62">
        <v>15</v>
      </c>
      <c r="H1049" s="62">
        <v>3</v>
      </c>
      <c r="I1049" s="62">
        <v>37</v>
      </c>
      <c r="J1049" s="62">
        <v>18</v>
      </c>
      <c r="K1049" s="10">
        <f t="shared" si="32"/>
        <v>205</v>
      </c>
    </row>
    <row r="1050" spans="1:11" x14ac:dyDescent="0.25">
      <c r="A1050" s="59">
        <v>2004</v>
      </c>
      <c r="B1050" s="60" t="s">
        <v>106</v>
      </c>
      <c r="C1050" s="61"/>
      <c r="D1050" s="62">
        <v>13</v>
      </c>
      <c r="E1050" s="62">
        <v>1</v>
      </c>
      <c r="F1050" s="62">
        <v>7</v>
      </c>
      <c r="G1050" s="62">
        <v>2</v>
      </c>
      <c r="H1050" s="62">
        <v>1</v>
      </c>
      <c r="I1050" s="62">
        <v>5</v>
      </c>
      <c r="J1050" s="62">
        <v>2</v>
      </c>
      <c r="K1050" s="10">
        <f t="shared" si="32"/>
        <v>31</v>
      </c>
    </row>
    <row r="1051" spans="1:11" x14ac:dyDescent="0.25">
      <c r="A1051" s="59">
        <v>2004</v>
      </c>
      <c r="B1051" s="60" t="s">
        <v>106</v>
      </c>
      <c r="C1051" s="61">
        <v>4</v>
      </c>
      <c r="D1051" s="62">
        <v>162</v>
      </c>
      <c r="E1051" s="62">
        <v>16</v>
      </c>
      <c r="F1051" s="62">
        <v>122</v>
      </c>
      <c r="G1051" s="62">
        <v>65</v>
      </c>
      <c r="H1051" s="62">
        <v>20</v>
      </c>
      <c r="I1051" s="62">
        <v>128</v>
      </c>
      <c r="J1051" s="62">
        <v>69</v>
      </c>
      <c r="K1051" s="10">
        <f t="shared" si="32"/>
        <v>586</v>
      </c>
    </row>
    <row r="1052" spans="1:11" x14ac:dyDescent="0.25">
      <c r="A1052" s="59">
        <v>2004</v>
      </c>
      <c r="B1052" s="60" t="s">
        <v>106</v>
      </c>
      <c r="C1052" s="61"/>
      <c r="D1052" s="62"/>
      <c r="E1052" s="62"/>
      <c r="F1052" s="62">
        <v>1</v>
      </c>
      <c r="G1052" s="62">
        <v>2</v>
      </c>
      <c r="H1052" s="62"/>
      <c r="I1052" s="62"/>
      <c r="J1052" s="62"/>
      <c r="K1052" s="10">
        <f t="shared" si="32"/>
        <v>3</v>
      </c>
    </row>
    <row r="1053" spans="1:11" x14ac:dyDescent="0.25">
      <c r="A1053" s="59">
        <v>2004</v>
      </c>
      <c r="B1053" s="60" t="s">
        <v>106</v>
      </c>
      <c r="C1053" s="61"/>
      <c r="D1053" s="62">
        <v>101</v>
      </c>
      <c r="E1053" s="62">
        <v>8</v>
      </c>
      <c r="F1053" s="62">
        <v>66</v>
      </c>
      <c r="G1053" s="62">
        <v>19</v>
      </c>
      <c r="H1053" s="62">
        <v>18</v>
      </c>
      <c r="I1053" s="62">
        <v>67</v>
      </c>
      <c r="J1053" s="62">
        <v>40</v>
      </c>
      <c r="K1053" s="10">
        <f t="shared" si="32"/>
        <v>319</v>
      </c>
    </row>
    <row r="1054" spans="1:11" x14ac:dyDescent="0.25">
      <c r="A1054" s="59">
        <v>2004</v>
      </c>
      <c r="B1054" s="60" t="s">
        <v>106</v>
      </c>
      <c r="C1054" s="61">
        <v>2</v>
      </c>
      <c r="D1054" s="62">
        <v>69</v>
      </c>
      <c r="E1054" s="62">
        <v>8</v>
      </c>
      <c r="F1054" s="62">
        <v>31</v>
      </c>
      <c r="G1054" s="62">
        <v>9</v>
      </c>
      <c r="H1054" s="62">
        <v>4</v>
      </c>
      <c r="I1054" s="62">
        <v>38</v>
      </c>
      <c r="J1054" s="62">
        <v>23</v>
      </c>
      <c r="K1054" s="10">
        <f t="shared" si="32"/>
        <v>184</v>
      </c>
    </row>
    <row r="1055" spans="1:11" x14ac:dyDescent="0.25">
      <c r="A1055" s="59">
        <v>2005</v>
      </c>
      <c r="B1055" s="60" t="s">
        <v>106</v>
      </c>
      <c r="C1055" s="61">
        <v>1</v>
      </c>
      <c r="D1055" s="62">
        <v>13</v>
      </c>
      <c r="E1055" s="62">
        <v>3</v>
      </c>
      <c r="F1055" s="62">
        <v>4</v>
      </c>
      <c r="G1055" s="62">
        <v>1</v>
      </c>
      <c r="H1055" s="62">
        <v>4</v>
      </c>
      <c r="I1055" s="62">
        <v>4</v>
      </c>
      <c r="J1055" s="62">
        <v>4</v>
      </c>
      <c r="K1055" s="10">
        <f t="shared" si="32"/>
        <v>34</v>
      </c>
    </row>
    <row r="1056" spans="1:11" x14ac:dyDescent="0.25">
      <c r="A1056" s="59">
        <v>2005</v>
      </c>
      <c r="B1056" s="60" t="s">
        <v>106</v>
      </c>
      <c r="C1056" s="61">
        <v>7</v>
      </c>
      <c r="D1056" s="62">
        <v>180</v>
      </c>
      <c r="E1056" s="62">
        <v>23</v>
      </c>
      <c r="F1056" s="62">
        <v>123</v>
      </c>
      <c r="G1056" s="62">
        <v>61</v>
      </c>
      <c r="H1056" s="62">
        <v>23</v>
      </c>
      <c r="I1056" s="62">
        <v>136</v>
      </c>
      <c r="J1056" s="62">
        <v>73</v>
      </c>
      <c r="K1056" s="10">
        <f t="shared" si="32"/>
        <v>626</v>
      </c>
    </row>
    <row r="1057" spans="1:11" x14ac:dyDescent="0.25">
      <c r="A1057" s="59">
        <v>2005</v>
      </c>
      <c r="B1057" s="60" t="s">
        <v>106</v>
      </c>
      <c r="C1057" s="61"/>
      <c r="D1057" s="62"/>
      <c r="E1057" s="62">
        <v>2</v>
      </c>
      <c r="F1057" s="62">
        <v>1</v>
      </c>
      <c r="G1057" s="62">
        <v>2</v>
      </c>
      <c r="H1057" s="62"/>
      <c r="I1057" s="62"/>
      <c r="J1057" s="62"/>
      <c r="K1057" s="10">
        <f t="shared" si="32"/>
        <v>5</v>
      </c>
    </row>
    <row r="1058" spans="1:11" x14ac:dyDescent="0.25">
      <c r="A1058" s="59">
        <v>2005</v>
      </c>
      <c r="B1058" s="60" t="s">
        <v>106</v>
      </c>
      <c r="C1058" s="61">
        <v>4</v>
      </c>
      <c r="D1058" s="62">
        <v>73</v>
      </c>
      <c r="E1058" s="62">
        <v>16</v>
      </c>
      <c r="F1058" s="62">
        <v>52</v>
      </c>
      <c r="G1058" s="62">
        <v>37</v>
      </c>
      <c r="H1058" s="62">
        <v>9</v>
      </c>
      <c r="I1058" s="62">
        <v>54</v>
      </c>
      <c r="J1058" s="62">
        <v>33</v>
      </c>
      <c r="K1058" s="10">
        <f t="shared" si="32"/>
        <v>278</v>
      </c>
    </row>
    <row r="1059" spans="1:11" x14ac:dyDescent="0.25">
      <c r="A1059" s="59">
        <v>2005</v>
      </c>
      <c r="B1059" s="60" t="s">
        <v>106</v>
      </c>
      <c r="C1059" s="61">
        <v>5</v>
      </c>
      <c r="D1059" s="62">
        <v>82</v>
      </c>
      <c r="E1059" s="62">
        <v>8</v>
      </c>
      <c r="F1059" s="62">
        <v>34</v>
      </c>
      <c r="G1059" s="62">
        <v>9</v>
      </c>
      <c r="H1059" s="62">
        <v>2</v>
      </c>
      <c r="I1059" s="62">
        <v>42</v>
      </c>
      <c r="J1059" s="62">
        <v>14</v>
      </c>
      <c r="K1059" s="10">
        <f t="shared" si="32"/>
        <v>196</v>
      </c>
    </row>
    <row r="1060" spans="1:11" x14ac:dyDescent="0.25">
      <c r="A1060" s="59">
        <v>2006</v>
      </c>
      <c r="B1060" s="60" t="s">
        <v>106</v>
      </c>
      <c r="C1060" s="61">
        <v>1</v>
      </c>
      <c r="D1060" s="62">
        <v>6</v>
      </c>
      <c r="E1060" s="62"/>
      <c r="F1060" s="62">
        <v>7</v>
      </c>
      <c r="G1060" s="62">
        <v>2</v>
      </c>
      <c r="H1060" s="62">
        <v>1</v>
      </c>
      <c r="I1060" s="62">
        <v>11</v>
      </c>
      <c r="J1060" s="62">
        <v>3</v>
      </c>
      <c r="K1060" s="10">
        <f t="shared" si="32"/>
        <v>31</v>
      </c>
    </row>
    <row r="1061" spans="1:11" x14ac:dyDescent="0.25">
      <c r="A1061" s="59">
        <v>2006</v>
      </c>
      <c r="B1061" s="60" t="s">
        <v>106</v>
      </c>
      <c r="C1061" s="61">
        <v>5</v>
      </c>
      <c r="D1061" s="62">
        <v>194</v>
      </c>
      <c r="E1061" s="62">
        <v>14</v>
      </c>
      <c r="F1061" s="62">
        <v>121</v>
      </c>
      <c r="G1061" s="62">
        <v>53</v>
      </c>
      <c r="H1061" s="62">
        <v>20</v>
      </c>
      <c r="I1061" s="62">
        <v>127</v>
      </c>
      <c r="J1061" s="62">
        <v>81</v>
      </c>
      <c r="K1061" s="10">
        <f t="shared" si="32"/>
        <v>615</v>
      </c>
    </row>
    <row r="1062" spans="1:11" x14ac:dyDescent="0.25">
      <c r="A1062" s="59">
        <v>2006</v>
      </c>
      <c r="B1062" s="60" t="s">
        <v>106</v>
      </c>
      <c r="C1062" s="61">
        <v>1</v>
      </c>
      <c r="D1062" s="62">
        <v>78</v>
      </c>
      <c r="E1062" s="62">
        <v>10</v>
      </c>
      <c r="F1062" s="62">
        <v>56</v>
      </c>
      <c r="G1062" s="62">
        <v>18</v>
      </c>
      <c r="H1062" s="62">
        <v>16</v>
      </c>
      <c r="I1062" s="62">
        <v>57</v>
      </c>
      <c r="J1062" s="62">
        <v>46</v>
      </c>
      <c r="K1062" s="10">
        <f t="shared" si="32"/>
        <v>282</v>
      </c>
    </row>
    <row r="1063" spans="1:11" x14ac:dyDescent="0.25">
      <c r="A1063" s="59">
        <v>2006</v>
      </c>
      <c r="B1063" s="60" t="s">
        <v>106</v>
      </c>
      <c r="C1063" s="61">
        <v>2</v>
      </c>
      <c r="D1063" s="62">
        <v>55</v>
      </c>
      <c r="E1063" s="62">
        <v>11</v>
      </c>
      <c r="F1063" s="62">
        <v>39</v>
      </c>
      <c r="G1063" s="62">
        <v>9</v>
      </c>
      <c r="H1063" s="62">
        <v>3</v>
      </c>
      <c r="I1063" s="62">
        <v>49</v>
      </c>
      <c r="J1063" s="62">
        <v>20</v>
      </c>
      <c r="K1063" s="10">
        <f t="shared" si="32"/>
        <v>188</v>
      </c>
    </row>
    <row r="1064" spans="1:11" x14ac:dyDescent="0.25">
      <c r="A1064" s="59">
        <v>2007</v>
      </c>
      <c r="B1064" s="60" t="s">
        <v>106</v>
      </c>
      <c r="C1064" s="61"/>
      <c r="D1064" s="62">
        <v>6</v>
      </c>
      <c r="E1064" s="62"/>
      <c r="F1064" s="62">
        <v>6</v>
      </c>
      <c r="G1064" s="62">
        <v>2</v>
      </c>
      <c r="H1064" s="62">
        <v>2</v>
      </c>
      <c r="I1064" s="62">
        <v>6</v>
      </c>
      <c r="J1064" s="62">
        <v>4</v>
      </c>
      <c r="K1064" s="10">
        <f t="shared" si="32"/>
        <v>26</v>
      </c>
    </row>
    <row r="1065" spans="1:11" x14ac:dyDescent="0.25">
      <c r="A1065" s="59">
        <v>2007</v>
      </c>
      <c r="B1065" s="60" t="s">
        <v>106</v>
      </c>
      <c r="C1065" s="61">
        <v>8</v>
      </c>
      <c r="D1065" s="62">
        <v>170</v>
      </c>
      <c r="E1065" s="62">
        <v>21</v>
      </c>
      <c r="F1065" s="62">
        <v>132</v>
      </c>
      <c r="G1065" s="62">
        <v>52</v>
      </c>
      <c r="H1065" s="62">
        <v>18</v>
      </c>
      <c r="I1065" s="62">
        <v>133</v>
      </c>
      <c r="J1065" s="62">
        <v>95</v>
      </c>
      <c r="K1065" s="10">
        <f t="shared" si="32"/>
        <v>629</v>
      </c>
    </row>
    <row r="1066" spans="1:11" x14ac:dyDescent="0.25">
      <c r="A1066" s="59">
        <v>2007</v>
      </c>
      <c r="B1066" s="60" t="s">
        <v>106</v>
      </c>
      <c r="C1066" s="61">
        <v>2</v>
      </c>
      <c r="D1066" s="62">
        <v>60</v>
      </c>
      <c r="E1066" s="62">
        <v>17</v>
      </c>
      <c r="F1066" s="62">
        <v>59</v>
      </c>
      <c r="G1066" s="62">
        <v>35</v>
      </c>
      <c r="H1066" s="62">
        <v>9</v>
      </c>
      <c r="I1066" s="62">
        <v>46</v>
      </c>
      <c r="J1066" s="62">
        <v>52</v>
      </c>
      <c r="K1066" s="10">
        <f t="shared" si="32"/>
        <v>280</v>
      </c>
    </row>
    <row r="1067" spans="1:11" x14ac:dyDescent="0.25">
      <c r="A1067" s="59">
        <v>2007</v>
      </c>
      <c r="B1067" s="60" t="s">
        <v>106</v>
      </c>
      <c r="C1067" s="61">
        <v>1</v>
      </c>
      <c r="D1067" s="62">
        <v>50</v>
      </c>
      <c r="E1067" s="62">
        <v>13</v>
      </c>
      <c r="F1067" s="62">
        <v>36</v>
      </c>
      <c r="G1067" s="62">
        <v>14</v>
      </c>
      <c r="H1067" s="62">
        <v>3</v>
      </c>
      <c r="I1067" s="62">
        <v>33</v>
      </c>
      <c r="J1067" s="62">
        <v>16</v>
      </c>
      <c r="K1067" s="10">
        <f t="shared" si="32"/>
        <v>166</v>
      </c>
    </row>
    <row r="1068" spans="1:11" x14ac:dyDescent="0.25">
      <c r="A1068" s="59">
        <v>2008</v>
      </c>
      <c r="B1068" s="60" t="s">
        <v>106</v>
      </c>
      <c r="C1068" s="61"/>
      <c r="D1068" s="62">
        <v>7</v>
      </c>
      <c r="E1068" s="62"/>
      <c r="F1068" s="62">
        <v>6</v>
      </c>
      <c r="G1068" s="62"/>
      <c r="H1068" s="62"/>
      <c r="I1068" s="62">
        <v>5</v>
      </c>
      <c r="J1068" s="62">
        <v>2</v>
      </c>
      <c r="K1068" s="10">
        <f t="shared" si="32"/>
        <v>20</v>
      </c>
    </row>
    <row r="1069" spans="1:11" x14ac:dyDescent="0.25">
      <c r="A1069" s="59">
        <v>2008</v>
      </c>
      <c r="B1069" s="60" t="s">
        <v>106</v>
      </c>
      <c r="C1069" s="61">
        <v>3</v>
      </c>
      <c r="D1069" s="62">
        <v>149</v>
      </c>
      <c r="E1069" s="62">
        <v>23</v>
      </c>
      <c r="F1069" s="62">
        <v>98</v>
      </c>
      <c r="G1069" s="62">
        <v>36</v>
      </c>
      <c r="H1069" s="62">
        <v>11</v>
      </c>
      <c r="I1069" s="62">
        <v>119</v>
      </c>
      <c r="J1069" s="62">
        <v>88</v>
      </c>
      <c r="K1069" s="10">
        <f t="shared" si="32"/>
        <v>527</v>
      </c>
    </row>
    <row r="1070" spans="1:11" x14ac:dyDescent="0.25">
      <c r="A1070" s="59">
        <v>2008</v>
      </c>
      <c r="B1070" s="60" t="s">
        <v>106</v>
      </c>
      <c r="C1070" s="61"/>
      <c r="D1070" s="62">
        <v>1</v>
      </c>
      <c r="E1070" s="62"/>
      <c r="F1070" s="62"/>
      <c r="G1070" s="62"/>
      <c r="H1070" s="62"/>
      <c r="I1070" s="62"/>
      <c r="J1070" s="62"/>
      <c r="K1070" s="10">
        <f t="shared" si="32"/>
        <v>1</v>
      </c>
    </row>
    <row r="1071" spans="1:11" x14ac:dyDescent="0.25">
      <c r="A1071" s="59">
        <v>2008</v>
      </c>
      <c r="B1071" s="60" t="s">
        <v>106</v>
      </c>
      <c r="C1071" s="61">
        <v>4</v>
      </c>
      <c r="D1071" s="62">
        <v>59</v>
      </c>
      <c r="E1071" s="62">
        <v>23</v>
      </c>
      <c r="F1071" s="62">
        <v>58</v>
      </c>
      <c r="G1071" s="62">
        <v>20</v>
      </c>
      <c r="H1071" s="62">
        <v>11</v>
      </c>
      <c r="I1071" s="62">
        <v>44</v>
      </c>
      <c r="J1071" s="62">
        <v>41</v>
      </c>
      <c r="K1071" s="10">
        <f t="shared" si="32"/>
        <v>260</v>
      </c>
    </row>
    <row r="1072" spans="1:11" x14ac:dyDescent="0.25">
      <c r="A1072" s="59">
        <v>2008</v>
      </c>
      <c r="B1072" s="60" t="s">
        <v>106</v>
      </c>
      <c r="C1072" s="61">
        <v>3</v>
      </c>
      <c r="D1072" s="62">
        <v>40</v>
      </c>
      <c r="E1072" s="62">
        <v>15</v>
      </c>
      <c r="F1072" s="62">
        <v>26</v>
      </c>
      <c r="G1072" s="62">
        <v>9</v>
      </c>
      <c r="H1072" s="62">
        <v>1</v>
      </c>
      <c r="I1072" s="62">
        <v>44</v>
      </c>
      <c r="J1072" s="62">
        <v>15</v>
      </c>
      <c r="K1072" s="10">
        <f t="shared" si="32"/>
        <v>153</v>
      </c>
    </row>
    <row r="1073" spans="1:11" x14ac:dyDescent="0.25">
      <c r="A1073" s="59">
        <v>2009</v>
      </c>
      <c r="B1073" s="60" t="s">
        <v>106</v>
      </c>
      <c r="C1073" s="61"/>
      <c r="D1073" s="62">
        <v>11</v>
      </c>
      <c r="E1073" s="62"/>
      <c r="F1073" s="62">
        <v>8</v>
      </c>
      <c r="G1073" s="62">
        <v>2</v>
      </c>
      <c r="H1073" s="62">
        <v>2</v>
      </c>
      <c r="I1073" s="62">
        <v>4</v>
      </c>
      <c r="J1073" s="62"/>
      <c r="K1073" s="10">
        <f t="shared" si="32"/>
        <v>27</v>
      </c>
    </row>
    <row r="1074" spans="1:11" x14ac:dyDescent="0.25">
      <c r="A1074" s="59">
        <v>2009</v>
      </c>
      <c r="B1074" s="60" t="s">
        <v>106</v>
      </c>
      <c r="C1074" s="61">
        <v>2</v>
      </c>
      <c r="D1074" s="62">
        <v>171</v>
      </c>
      <c r="E1074" s="62">
        <v>15</v>
      </c>
      <c r="F1074" s="62">
        <v>112</v>
      </c>
      <c r="G1074" s="62">
        <v>49</v>
      </c>
      <c r="H1074" s="62">
        <v>22</v>
      </c>
      <c r="I1074" s="62">
        <v>117</v>
      </c>
      <c r="J1074" s="62">
        <v>76</v>
      </c>
      <c r="K1074" s="10">
        <f t="shared" si="32"/>
        <v>564</v>
      </c>
    </row>
    <row r="1075" spans="1:11" x14ac:dyDescent="0.25">
      <c r="A1075" s="59">
        <v>2009</v>
      </c>
      <c r="B1075" s="60" t="s">
        <v>106</v>
      </c>
      <c r="C1075" s="61">
        <v>4</v>
      </c>
      <c r="D1075" s="62">
        <v>85</v>
      </c>
      <c r="E1075" s="62">
        <v>7</v>
      </c>
      <c r="F1075" s="62">
        <v>61</v>
      </c>
      <c r="G1075" s="62">
        <v>29</v>
      </c>
      <c r="H1075" s="62">
        <v>17</v>
      </c>
      <c r="I1075" s="62">
        <v>42</v>
      </c>
      <c r="J1075" s="62">
        <v>39</v>
      </c>
      <c r="K1075" s="10">
        <f t="shared" si="32"/>
        <v>284</v>
      </c>
    </row>
    <row r="1076" spans="1:11" x14ac:dyDescent="0.25">
      <c r="A1076" s="59">
        <v>2009</v>
      </c>
      <c r="B1076" s="60" t="s">
        <v>106</v>
      </c>
      <c r="C1076" s="61">
        <v>2</v>
      </c>
      <c r="D1076" s="62">
        <v>45</v>
      </c>
      <c r="E1076" s="62">
        <v>6</v>
      </c>
      <c r="F1076" s="62">
        <v>34</v>
      </c>
      <c r="G1076" s="62">
        <v>9</v>
      </c>
      <c r="H1076" s="62">
        <v>1</v>
      </c>
      <c r="I1076" s="62">
        <v>45</v>
      </c>
      <c r="J1076" s="62">
        <v>19</v>
      </c>
      <c r="K1076" s="10">
        <f t="shared" si="32"/>
        <v>161</v>
      </c>
    </row>
    <row r="1077" spans="1:11" x14ac:dyDescent="0.25">
      <c r="A1077" s="59">
        <v>2010</v>
      </c>
      <c r="B1077" s="60" t="s">
        <v>106</v>
      </c>
      <c r="C1077" s="61">
        <v>2</v>
      </c>
      <c r="D1077" s="62">
        <v>8</v>
      </c>
      <c r="E1077" s="62"/>
      <c r="F1077" s="62">
        <v>5</v>
      </c>
      <c r="G1077" s="62">
        <v>4</v>
      </c>
      <c r="H1077" s="62"/>
      <c r="I1077" s="62">
        <v>3</v>
      </c>
      <c r="J1077" s="62">
        <v>4</v>
      </c>
      <c r="K1077" s="10">
        <f t="shared" si="32"/>
        <v>26</v>
      </c>
    </row>
    <row r="1078" spans="1:11" x14ac:dyDescent="0.25">
      <c r="A1078" s="59">
        <v>2010</v>
      </c>
      <c r="B1078" s="60" t="s">
        <v>106</v>
      </c>
      <c r="C1078" s="61">
        <v>7</v>
      </c>
      <c r="D1078" s="62">
        <v>143</v>
      </c>
      <c r="E1078" s="62">
        <v>24</v>
      </c>
      <c r="F1078" s="62">
        <v>97</v>
      </c>
      <c r="G1078" s="62">
        <v>50</v>
      </c>
      <c r="H1078" s="62">
        <v>11</v>
      </c>
      <c r="I1078" s="62">
        <v>101</v>
      </c>
      <c r="J1078" s="62">
        <v>80</v>
      </c>
      <c r="K1078" s="10">
        <f t="shared" si="32"/>
        <v>513</v>
      </c>
    </row>
    <row r="1079" spans="1:11" x14ac:dyDescent="0.25">
      <c r="A1079" s="59">
        <v>2010</v>
      </c>
      <c r="B1079" s="60" t="s">
        <v>106</v>
      </c>
      <c r="C1079" s="61"/>
      <c r="D1079" s="62"/>
      <c r="E1079" s="62"/>
      <c r="F1079" s="62"/>
      <c r="G1079" s="62"/>
      <c r="H1079" s="62"/>
      <c r="I1079" s="62"/>
      <c r="J1079" s="62">
        <v>1</v>
      </c>
      <c r="K1079" s="10">
        <f t="shared" si="32"/>
        <v>1</v>
      </c>
    </row>
    <row r="1080" spans="1:11" x14ac:dyDescent="0.25">
      <c r="A1080" s="59">
        <v>2010</v>
      </c>
      <c r="B1080" s="60" t="s">
        <v>106</v>
      </c>
      <c r="C1080" s="61">
        <v>2</v>
      </c>
      <c r="D1080" s="62">
        <v>68</v>
      </c>
      <c r="E1080" s="62">
        <v>13</v>
      </c>
      <c r="F1080" s="62">
        <v>37</v>
      </c>
      <c r="G1080" s="62">
        <v>24</v>
      </c>
      <c r="H1080" s="62">
        <v>4</v>
      </c>
      <c r="I1080" s="62">
        <v>47</v>
      </c>
      <c r="J1080" s="62">
        <v>33</v>
      </c>
      <c r="K1080" s="10">
        <f t="shared" si="32"/>
        <v>228</v>
      </c>
    </row>
    <row r="1081" spans="1:11" x14ac:dyDescent="0.25">
      <c r="A1081" s="59">
        <v>2010</v>
      </c>
      <c r="B1081" s="60" t="s">
        <v>106</v>
      </c>
      <c r="C1081" s="61"/>
      <c r="D1081" s="62">
        <v>48</v>
      </c>
      <c r="E1081" s="62">
        <v>7</v>
      </c>
      <c r="F1081" s="62">
        <v>25</v>
      </c>
      <c r="G1081" s="62">
        <v>14</v>
      </c>
      <c r="H1081" s="62">
        <v>6</v>
      </c>
      <c r="I1081" s="62">
        <v>34</v>
      </c>
      <c r="J1081" s="62">
        <v>14</v>
      </c>
      <c r="K1081" s="10">
        <f t="shared" si="32"/>
        <v>148</v>
      </c>
    </row>
    <row r="1082" spans="1:11" x14ac:dyDescent="0.25">
      <c r="A1082" s="59">
        <v>2011</v>
      </c>
      <c r="B1082" s="60" t="s">
        <v>106</v>
      </c>
      <c r="C1082" s="61"/>
      <c r="D1082" s="62">
        <v>8</v>
      </c>
      <c r="E1082" s="62"/>
      <c r="F1082" s="62">
        <v>7</v>
      </c>
      <c r="G1082" s="62">
        <v>2</v>
      </c>
      <c r="H1082" s="62">
        <v>1</v>
      </c>
      <c r="I1082" s="62">
        <v>5</v>
      </c>
      <c r="J1082" s="62">
        <v>3</v>
      </c>
      <c r="K1082" s="10">
        <f t="shared" si="32"/>
        <v>26</v>
      </c>
    </row>
    <row r="1083" spans="1:11" x14ac:dyDescent="0.25">
      <c r="A1083" s="59">
        <v>2011</v>
      </c>
      <c r="B1083" s="60" t="s">
        <v>106</v>
      </c>
      <c r="C1083" s="61">
        <v>3</v>
      </c>
      <c r="D1083" s="62">
        <v>139</v>
      </c>
      <c r="E1083" s="62">
        <v>13</v>
      </c>
      <c r="F1083" s="62">
        <v>73</v>
      </c>
      <c r="G1083" s="62">
        <v>31</v>
      </c>
      <c r="H1083" s="62">
        <v>10</v>
      </c>
      <c r="I1083" s="62">
        <v>104</v>
      </c>
      <c r="J1083" s="62">
        <v>74</v>
      </c>
      <c r="K1083" s="10">
        <f t="shared" si="32"/>
        <v>447</v>
      </c>
    </row>
    <row r="1084" spans="1:11" x14ac:dyDescent="0.25">
      <c r="A1084" s="59">
        <v>2011</v>
      </c>
      <c r="B1084" s="60" t="s">
        <v>106</v>
      </c>
      <c r="C1084" s="61"/>
      <c r="D1084" s="62"/>
      <c r="E1084" s="62"/>
      <c r="F1084" s="62">
        <v>1</v>
      </c>
      <c r="G1084" s="62"/>
      <c r="H1084" s="62"/>
      <c r="I1084" s="62"/>
      <c r="J1084" s="62"/>
      <c r="K1084" s="10">
        <f t="shared" si="32"/>
        <v>1</v>
      </c>
    </row>
    <row r="1085" spans="1:11" x14ac:dyDescent="0.25">
      <c r="A1085" s="59">
        <v>2011</v>
      </c>
      <c r="B1085" s="60" t="s">
        <v>106</v>
      </c>
      <c r="C1085" s="61"/>
      <c r="D1085" s="62">
        <v>62</v>
      </c>
      <c r="E1085" s="62">
        <v>16</v>
      </c>
      <c r="F1085" s="62">
        <v>60</v>
      </c>
      <c r="G1085" s="62">
        <v>19</v>
      </c>
      <c r="H1085" s="62">
        <v>3</v>
      </c>
      <c r="I1085" s="62">
        <v>49</v>
      </c>
      <c r="J1085" s="62">
        <v>33</v>
      </c>
      <c r="K1085" s="10">
        <f t="shared" si="32"/>
        <v>242</v>
      </c>
    </row>
    <row r="1086" spans="1:11" x14ac:dyDescent="0.25">
      <c r="A1086" s="59">
        <v>2011</v>
      </c>
      <c r="B1086" s="60" t="s">
        <v>106</v>
      </c>
      <c r="C1086" s="61"/>
      <c r="D1086" s="62">
        <v>32</v>
      </c>
      <c r="E1086" s="62">
        <v>7</v>
      </c>
      <c r="F1086" s="62">
        <v>26</v>
      </c>
      <c r="G1086" s="62">
        <v>14</v>
      </c>
      <c r="H1086" s="62">
        <v>3</v>
      </c>
      <c r="I1086" s="62">
        <v>39</v>
      </c>
      <c r="J1086" s="62">
        <v>20</v>
      </c>
      <c r="K1086" s="10">
        <f t="shared" si="32"/>
        <v>141</v>
      </c>
    </row>
    <row r="1087" spans="1:11" x14ac:dyDescent="0.25">
      <c r="A1087" s="59">
        <v>2012</v>
      </c>
      <c r="B1087" s="60" t="s">
        <v>106</v>
      </c>
      <c r="C1087" s="61">
        <v>1</v>
      </c>
      <c r="D1087" s="62">
        <v>7</v>
      </c>
      <c r="E1087" s="62">
        <v>1</v>
      </c>
      <c r="F1087" s="62">
        <v>8</v>
      </c>
      <c r="G1087" s="62">
        <v>2</v>
      </c>
      <c r="H1087" s="62">
        <v>1</v>
      </c>
      <c r="I1087" s="62">
        <v>6</v>
      </c>
      <c r="J1087" s="62">
        <v>3</v>
      </c>
      <c r="K1087" s="10">
        <f t="shared" si="32"/>
        <v>29</v>
      </c>
    </row>
    <row r="1088" spans="1:11" x14ac:dyDescent="0.25">
      <c r="A1088" s="59">
        <v>2012</v>
      </c>
      <c r="B1088" s="60" t="s">
        <v>106</v>
      </c>
      <c r="C1088" s="61">
        <v>2</v>
      </c>
      <c r="D1088" s="62">
        <v>123</v>
      </c>
      <c r="E1088" s="62">
        <v>16</v>
      </c>
      <c r="F1088" s="62">
        <v>84</v>
      </c>
      <c r="G1088" s="62">
        <v>38</v>
      </c>
      <c r="H1088" s="62">
        <v>12</v>
      </c>
      <c r="I1088" s="62">
        <v>116</v>
      </c>
      <c r="J1088" s="62">
        <v>71</v>
      </c>
      <c r="K1088" s="10">
        <f t="shared" si="32"/>
        <v>462</v>
      </c>
    </row>
    <row r="1089" spans="1:11" x14ac:dyDescent="0.25">
      <c r="A1089" s="59">
        <v>2012</v>
      </c>
      <c r="B1089" s="60" t="s">
        <v>106</v>
      </c>
      <c r="C1089" s="61"/>
      <c r="D1089" s="62"/>
      <c r="E1089" s="62">
        <v>3</v>
      </c>
      <c r="F1089" s="62"/>
      <c r="G1089" s="62"/>
      <c r="H1089" s="62"/>
      <c r="I1089" s="62"/>
      <c r="J1089" s="62"/>
      <c r="K1089" s="10">
        <f t="shared" si="32"/>
        <v>3</v>
      </c>
    </row>
    <row r="1090" spans="1:11" x14ac:dyDescent="0.25">
      <c r="A1090" s="59">
        <v>2012</v>
      </c>
      <c r="B1090" s="60" t="s">
        <v>106</v>
      </c>
      <c r="C1090" s="61">
        <v>1</v>
      </c>
      <c r="D1090" s="62">
        <v>63</v>
      </c>
      <c r="E1090" s="62">
        <v>12</v>
      </c>
      <c r="F1090" s="62">
        <v>40</v>
      </c>
      <c r="G1090" s="62">
        <v>12</v>
      </c>
      <c r="H1090" s="62">
        <v>2</v>
      </c>
      <c r="I1090" s="62">
        <v>49</v>
      </c>
      <c r="J1090" s="62">
        <v>32</v>
      </c>
      <c r="K1090" s="10">
        <f t="shared" si="32"/>
        <v>211</v>
      </c>
    </row>
    <row r="1091" spans="1:11" x14ac:dyDescent="0.25">
      <c r="A1091" s="59">
        <v>2012</v>
      </c>
      <c r="B1091" s="60" t="s">
        <v>106</v>
      </c>
      <c r="C1091" s="61">
        <v>4</v>
      </c>
      <c r="D1091" s="62">
        <v>46</v>
      </c>
      <c r="E1091" s="62">
        <v>10</v>
      </c>
      <c r="F1091" s="62">
        <v>18</v>
      </c>
      <c r="G1091" s="62">
        <v>9</v>
      </c>
      <c r="H1091" s="62">
        <v>5</v>
      </c>
      <c r="I1091" s="62">
        <v>27</v>
      </c>
      <c r="J1091" s="62">
        <v>19</v>
      </c>
      <c r="K1091" s="10">
        <f t="shared" si="32"/>
        <v>138</v>
      </c>
    </row>
    <row r="1092" spans="1:11" x14ac:dyDescent="0.25">
      <c r="A1092" s="59">
        <v>2013</v>
      </c>
      <c r="B1092" s="60" t="s">
        <v>106</v>
      </c>
      <c r="C1092" s="61"/>
      <c r="D1092" s="62">
        <v>12</v>
      </c>
      <c r="E1092" s="62">
        <v>1</v>
      </c>
      <c r="F1092" s="62">
        <v>9</v>
      </c>
      <c r="G1092" s="62">
        <v>4</v>
      </c>
      <c r="H1092" s="62">
        <v>4</v>
      </c>
      <c r="I1092" s="62">
        <v>3</v>
      </c>
      <c r="J1092" s="62">
        <v>6</v>
      </c>
      <c r="K1092" s="10">
        <f t="shared" si="32"/>
        <v>39</v>
      </c>
    </row>
    <row r="1093" spans="1:11" x14ac:dyDescent="0.25">
      <c r="A1093" s="59">
        <v>2013</v>
      </c>
      <c r="B1093" s="60" t="s">
        <v>106</v>
      </c>
      <c r="C1093" s="61">
        <v>2</v>
      </c>
      <c r="D1093" s="62">
        <v>120</v>
      </c>
      <c r="E1093" s="62">
        <v>10</v>
      </c>
      <c r="F1093" s="62">
        <v>107</v>
      </c>
      <c r="G1093" s="62">
        <v>45</v>
      </c>
      <c r="H1093" s="62">
        <v>12</v>
      </c>
      <c r="I1093" s="62">
        <v>98</v>
      </c>
      <c r="J1093" s="62">
        <v>58</v>
      </c>
      <c r="K1093" s="10">
        <f t="shared" si="32"/>
        <v>452</v>
      </c>
    </row>
    <row r="1094" spans="1:11" x14ac:dyDescent="0.25">
      <c r="A1094" s="59">
        <v>2013</v>
      </c>
      <c r="B1094" s="60" t="s">
        <v>106</v>
      </c>
      <c r="C1094" s="61"/>
      <c r="D1094" s="62"/>
      <c r="E1094" s="62">
        <v>2</v>
      </c>
      <c r="F1094" s="62"/>
      <c r="G1094" s="62">
        <v>1</v>
      </c>
      <c r="H1094" s="62"/>
      <c r="I1094" s="62"/>
      <c r="J1094" s="62">
        <v>4</v>
      </c>
      <c r="K1094" s="10">
        <f t="shared" ref="K1094:K1116" si="33">SUM(C1094:J1094)</f>
        <v>7</v>
      </c>
    </row>
    <row r="1095" spans="1:11" x14ac:dyDescent="0.25">
      <c r="A1095" s="59">
        <v>2013</v>
      </c>
      <c r="B1095" s="60" t="s">
        <v>106</v>
      </c>
      <c r="C1095" s="61">
        <v>2</v>
      </c>
      <c r="D1095" s="62">
        <v>44</v>
      </c>
      <c r="E1095" s="62">
        <v>7</v>
      </c>
      <c r="F1095" s="62">
        <v>41</v>
      </c>
      <c r="G1095" s="62">
        <v>13</v>
      </c>
      <c r="H1095" s="62">
        <v>4</v>
      </c>
      <c r="I1095" s="62">
        <v>36</v>
      </c>
      <c r="J1095" s="62">
        <v>24</v>
      </c>
      <c r="K1095" s="10">
        <f t="shared" si="33"/>
        <v>171</v>
      </c>
    </row>
    <row r="1096" spans="1:11" x14ac:dyDescent="0.25">
      <c r="A1096" s="59">
        <v>2013</v>
      </c>
      <c r="B1096" s="60" t="s">
        <v>106</v>
      </c>
      <c r="C1096" s="61">
        <v>1</v>
      </c>
      <c r="D1096" s="62">
        <v>35</v>
      </c>
      <c r="E1096" s="62">
        <v>9</v>
      </c>
      <c r="F1096" s="62">
        <v>19</v>
      </c>
      <c r="G1096" s="62">
        <v>10</v>
      </c>
      <c r="H1096" s="62">
        <v>3</v>
      </c>
      <c r="I1096" s="62">
        <v>33</v>
      </c>
      <c r="J1096" s="62">
        <v>23</v>
      </c>
      <c r="K1096" s="10">
        <f t="shared" si="33"/>
        <v>133</v>
      </c>
    </row>
    <row r="1097" spans="1:11" x14ac:dyDescent="0.25">
      <c r="A1097" s="59">
        <v>2014</v>
      </c>
      <c r="B1097" s="60" t="s">
        <v>106</v>
      </c>
      <c r="C1097" s="61">
        <v>1</v>
      </c>
      <c r="D1097" s="62">
        <v>9</v>
      </c>
      <c r="E1097" s="62">
        <v>1</v>
      </c>
      <c r="F1097" s="62">
        <v>6</v>
      </c>
      <c r="G1097" s="62">
        <v>3</v>
      </c>
      <c r="H1097" s="62"/>
      <c r="I1097" s="62">
        <v>4</v>
      </c>
      <c r="J1097" s="62">
        <v>7</v>
      </c>
      <c r="K1097" s="10">
        <f t="shared" si="33"/>
        <v>31</v>
      </c>
    </row>
    <row r="1098" spans="1:11" x14ac:dyDescent="0.25">
      <c r="A1098" s="59">
        <v>2014</v>
      </c>
      <c r="B1098" s="60" t="s">
        <v>106</v>
      </c>
      <c r="C1098" s="61">
        <v>3</v>
      </c>
      <c r="D1098" s="62">
        <v>127</v>
      </c>
      <c r="E1098" s="62">
        <v>10</v>
      </c>
      <c r="F1098" s="62">
        <v>79</v>
      </c>
      <c r="G1098" s="62">
        <v>33</v>
      </c>
      <c r="H1098" s="62">
        <v>14</v>
      </c>
      <c r="I1098" s="62">
        <v>63</v>
      </c>
      <c r="J1098" s="62">
        <v>61</v>
      </c>
      <c r="K1098" s="10">
        <f t="shared" si="33"/>
        <v>390</v>
      </c>
    </row>
    <row r="1099" spans="1:11" x14ac:dyDescent="0.25">
      <c r="A1099" s="59">
        <v>2014</v>
      </c>
      <c r="B1099" s="60" t="s">
        <v>106</v>
      </c>
      <c r="C1099" s="61"/>
      <c r="D1099" s="62"/>
      <c r="E1099" s="62">
        <v>3</v>
      </c>
      <c r="F1099" s="62"/>
      <c r="G1099" s="62"/>
      <c r="H1099" s="62"/>
      <c r="I1099" s="62"/>
      <c r="J1099" s="62"/>
      <c r="K1099" s="10">
        <f t="shared" si="33"/>
        <v>3</v>
      </c>
    </row>
    <row r="1100" spans="1:11" x14ac:dyDescent="0.25">
      <c r="A1100" s="59">
        <v>2014</v>
      </c>
      <c r="B1100" s="60" t="s">
        <v>106</v>
      </c>
      <c r="C1100" s="61">
        <v>2</v>
      </c>
      <c r="D1100" s="62">
        <v>35</v>
      </c>
      <c r="E1100" s="62">
        <v>11</v>
      </c>
      <c r="F1100" s="62">
        <v>45</v>
      </c>
      <c r="G1100" s="62">
        <v>17</v>
      </c>
      <c r="H1100" s="62">
        <v>8</v>
      </c>
      <c r="I1100" s="62">
        <v>32</v>
      </c>
      <c r="J1100" s="62">
        <v>34</v>
      </c>
      <c r="K1100" s="10">
        <f t="shared" si="33"/>
        <v>184</v>
      </c>
    </row>
    <row r="1101" spans="1:11" x14ac:dyDescent="0.25">
      <c r="A1101" s="59">
        <v>2014</v>
      </c>
      <c r="B1101" s="60" t="s">
        <v>106</v>
      </c>
      <c r="C1101" s="61"/>
      <c r="D1101" s="62">
        <v>29</v>
      </c>
      <c r="E1101" s="62">
        <v>8</v>
      </c>
      <c r="F1101" s="62">
        <v>18</v>
      </c>
      <c r="G1101" s="62">
        <v>16</v>
      </c>
      <c r="H1101" s="62">
        <v>3</v>
      </c>
      <c r="I1101" s="62">
        <v>27</v>
      </c>
      <c r="J1101" s="62">
        <v>16</v>
      </c>
      <c r="K1101" s="10">
        <f t="shared" si="33"/>
        <v>117</v>
      </c>
    </row>
    <row r="1102" spans="1:11" x14ac:dyDescent="0.25">
      <c r="A1102" s="59">
        <v>2000</v>
      </c>
      <c r="B1102" s="60" t="s">
        <v>96</v>
      </c>
      <c r="C1102" s="61">
        <v>1</v>
      </c>
      <c r="D1102" s="62">
        <v>59</v>
      </c>
      <c r="E1102" s="62">
        <v>5</v>
      </c>
      <c r="F1102" s="62">
        <v>30</v>
      </c>
      <c r="G1102" s="62">
        <v>16</v>
      </c>
      <c r="H1102" s="62">
        <v>5</v>
      </c>
      <c r="I1102" s="62">
        <v>44</v>
      </c>
      <c r="J1102" s="62">
        <v>23</v>
      </c>
      <c r="K1102" s="10">
        <f t="shared" si="33"/>
        <v>183</v>
      </c>
    </row>
    <row r="1103" spans="1:11" x14ac:dyDescent="0.25">
      <c r="A1103" s="59">
        <v>2001</v>
      </c>
      <c r="B1103" s="60" t="s">
        <v>96</v>
      </c>
      <c r="C1103" s="61">
        <v>1</v>
      </c>
      <c r="D1103" s="62">
        <v>69</v>
      </c>
      <c r="E1103" s="62">
        <v>3</v>
      </c>
      <c r="F1103" s="62">
        <v>29</v>
      </c>
      <c r="G1103" s="62">
        <v>13</v>
      </c>
      <c r="H1103" s="62">
        <v>7</v>
      </c>
      <c r="I1103" s="62">
        <v>61</v>
      </c>
      <c r="J1103" s="62">
        <v>27</v>
      </c>
      <c r="K1103" s="10">
        <f t="shared" si="33"/>
        <v>210</v>
      </c>
    </row>
    <row r="1104" spans="1:11" x14ac:dyDescent="0.25">
      <c r="A1104" s="59">
        <v>2002</v>
      </c>
      <c r="B1104" s="60" t="s">
        <v>96</v>
      </c>
      <c r="C1104" s="61">
        <v>1</v>
      </c>
      <c r="D1104" s="62">
        <v>48</v>
      </c>
      <c r="E1104" s="62">
        <v>3</v>
      </c>
      <c r="F1104" s="62">
        <v>46</v>
      </c>
      <c r="G1104" s="62">
        <v>19</v>
      </c>
      <c r="H1104" s="62">
        <v>9</v>
      </c>
      <c r="I1104" s="62">
        <v>50</v>
      </c>
      <c r="J1104" s="62">
        <v>22</v>
      </c>
      <c r="K1104" s="10">
        <f t="shared" si="33"/>
        <v>198</v>
      </c>
    </row>
    <row r="1105" spans="1:11" x14ac:dyDescent="0.25">
      <c r="A1105" s="59">
        <v>2003</v>
      </c>
      <c r="B1105" s="60" t="s">
        <v>96</v>
      </c>
      <c r="C1105" s="61">
        <v>1</v>
      </c>
      <c r="D1105" s="62">
        <v>51</v>
      </c>
      <c r="E1105" s="62"/>
      <c r="F1105" s="62">
        <v>40</v>
      </c>
      <c r="G1105" s="62">
        <v>11</v>
      </c>
      <c r="H1105" s="62">
        <v>11</v>
      </c>
      <c r="I1105" s="62">
        <v>29</v>
      </c>
      <c r="J1105" s="62">
        <v>21</v>
      </c>
      <c r="K1105" s="10">
        <f t="shared" si="33"/>
        <v>164</v>
      </c>
    </row>
    <row r="1106" spans="1:11" x14ac:dyDescent="0.25">
      <c r="A1106" s="59">
        <v>2004</v>
      </c>
      <c r="B1106" s="60" t="s">
        <v>96</v>
      </c>
      <c r="C1106" s="61">
        <v>2</v>
      </c>
      <c r="D1106" s="62">
        <v>52</v>
      </c>
      <c r="E1106" s="62"/>
      <c r="F1106" s="62">
        <v>45</v>
      </c>
      <c r="G1106" s="62">
        <v>20</v>
      </c>
      <c r="H1106" s="62">
        <v>7</v>
      </c>
      <c r="I1106" s="62">
        <v>33</v>
      </c>
      <c r="J1106" s="62">
        <v>20</v>
      </c>
      <c r="K1106" s="10">
        <f t="shared" si="33"/>
        <v>179</v>
      </c>
    </row>
    <row r="1107" spans="1:11" x14ac:dyDescent="0.25">
      <c r="A1107" s="59">
        <v>2005</v>
      </c>
      <c r="B1107" s="60" t="s">
        <v>96</v>
      </c>
      <c r="C1107" s="61">
        <v>8</v>
      </c>
      <c r="D1107" s="62">
        <v>61</v>
      </c>
      <c r="E1107" s="62">
        <v>1</v>
      </c>
      <c r="F1107" s="62">
        <v>61</v>
      </c>
      <c r="G1107" s="62">
        <v>17</v>
      </c>
      <c r="H1107" s="62">
        <v>6</v>
      </c>
      <c r="I1107" s="62">
        <v>41</v>
      </c>
      <c r="J1107" s="62">
        <v>17</v>
      </c>
      <c r="K1107" s="10">
        <f t="shared" si="33"/>
        <v>212</v>
      </c>
    </row>
    <row r="1108" spans="1:11" x14ac:dyDescent="0.25">
      <c r="A1108" s="59">
        <v>2006</v>
      </c>
      <c r="B1108" s="60" t="s">
        <v>96</v>
      </c>
      <c r="C1108" s="61">
        <v>3</v>
      </c>
      <c r="D1108" s="62">
        <v>58</v>
      </c>
      <c r="E1108" s="62">
        <v>6</v>
      </c>
      <c r="F1108" s="62">
        <v>54</v>
      </c>
      <c r="G1108" s="62">
        <v>20</v>
      </c>
      <c r="H1108" s="62">
        <v>5</v>
      </c>
      <c r="I1108" s="62">
        <v>44</v>
      </c>
      <c r="J1108" s="62">
        <v>27</v>
      </c>
      <c r="K1108" s="10">
        <f t="shared" si="33"/>
        <v>217</v>
      </c>
    </row>
    <row r="1109" spans="1:11" x14ac:dyDescent="0.25">
      <c r="A1109" s="59">
        <v>2007</v>
      </c>
      <c r="B1109" s="60" t="s">
        <v>96</v>
      </c>
      <c r="C1109" s="61">
        <v>2</v>
      </c>
      <c r="D1109" s="62">
        <v>54</v>
      </c>
      <c r="E1109" s="62">
        <v>3</v>
      </c>
      <c r="F1109" s="62">
        <v>68</v>
      </c>
      <c r="G1109" s="62">
        <v>8</v>
      </c>
      <c r="H1109" s="62">
        <v>7</v>
      </c>
      <c r="I1109" s="62">
        <v>39</v>
      </c>
      <c r="J1109" s="62">
        <v>36</v>
      </c>
      <c r="K1109" s="10">
        <f t="shared" si="33"/>
        <v>217</v>
      </c>
    </row>
    <row r="1110" spans="1:11" x14ac:dyDescent="0.25">
      <c r="A1110" s="59">
        <v>2008</v>
      </c>
      <c r="B1110" s="60" t="s">
        <v>96</v>
      </c>
      <c r="C1110" s="61">
        <v>4</v>
      </c>
      <c r="D1110" s="62">
        <v>48</v>
      </c>
      <c r="E1110" s="62">
        <v>9</v>
      </c>
      <c r="F1110" s="62">
        <v>63</v>
      </c>
      <c r="G1110" s="62">
        <v>14</v>
      </c>
      <c r="H1110" s="62">
        <v>8</v>
      </c>
      <c r="I1110" s="62">
        <v>39</v>
      </c>
      <c r="J1110" s="62">
        <v>31</v>
      </c>
      <c r="K1110" s="10">
        <f t="shared" si="33"/>
        <v>216</v>
      </c>
    </row>
    <row r="1111" spans="1:11" x14ac:dyDescent="0.25">
      <c r="A1111" s="59">
        <v>2009</v>
      </c>
      <c r="B1111" s="60" t="s">
        <v>96</v>
      </c>
      <c r="C1111" s="61">
        <v>2</v>
      </c>
      <c r="D1111" s="62">
        <v>67</v>
      </c>
      <c r="E1111" s="62">
        <v>1</v>
      </c>
      <c r="F1111" s="62">
        <v>54</v>
      </c>
      <c r="G1111" s="62">
        <v>15</v>
      </c>
      <c r="H1111" s="62">
        <v>8</v>
      </c>
      <c r="I1111" s="62">
        <v>35</v>
      </c>
      <c r="J1111" s="62">
        <v>28</v>
      </c>
      <c r="K1111" s="10">
        <f t="shared" si="33"/>
        <v>210</v>
      </c>
    </row>
    <row r="1112" spans="1:11" x14ac:dyDescent="0.25">
      <c r="A1112" s="59">
        <v>2010</v>
      </c>
      <c r="B1112" s="60" t="s">
        <v>96</v>
      </c>
      <c r="C1112" s="61">
        <v>5</v>
      </c>
      <c r="D1112" s="62">
        <v>55</v>
      </c>
      <c r="E1112" s="62">
        <v>4</v>
      </c>
      <c r="F1112" s="62">
        <v>42</v>
      </c>
      <c r="G1112" s="62">
        <v>15</v>
      </c>
      <c r="H1112" s="62">
        <v>1</v>
      </c>
      <c r="I1112" s="62">
        <v>43</v>
      </c>
      <c r="J1112" s="62">
        <v>35</v>
      </c>
      <c r="K1112" s="10">
        <f t="shared" si="33"/>
        <v>200</v>
      </c>
    </row>
    <row r="1113" spans="1:11" x14ac:dyDescent="0.25">
      <c r="A1113" s="59">
        <v>2011</v>
      </c>
      <c r="B1113" s="60" t="s">
        <v>96</v>
      </c>
      <c r="C1113" s="61">
        <v>3</v>
      </c>
      <c r="D1113" s="62">
        <v>50</v>
      </c>
      <c r="E1113" s="62">
        <v>2</v>
      </c>
      <c r="F1113" s="62">
        <v>42</v>
      </c>
      <c r="G1113" s="62">
        <v>18</v>
      </c>
      <c r="H1113" s="62">
        <v>3</v>
      </c>
      <c r="I1113" s="62">
        <v>43</v>
      </c>
      <c r="J1113" s="62">
        <v>27</v>
      </c>
      <c r="K1113" s="10">
        <f t="shared" si="33"/>
        <v>188</v>
      </c>
    </row>
    <row r="1114" spans="1:11" x14ac:dyDescent="0.25">
      <c r="A1114" s="59">
        <v>2012</v>
      </c>
      <c r="B1114" s="60" t="s">
        <v>96</v>
      </c>
      <c r="C1114" s="61">
        <v>3</v>
      </c>
      <c r="D1114" s="62">
        <v>55</v>
      </c>
      <c r="E1114" s="62">
        <v>4</v>
      </c>
      <c r="F1114" s="62">
        <v>53</v>
      </c>
      <c r="G1114" s="62">
        <v>15</v>
      </c>
      <c r="H1114" s="62">
        <v>5</v>
      </c>
      <c r="I1114" s="62">
        <v>34</v>
      </c>
      <c r="J1114" s="62">
        <v>31</v>
      </c>
      <c r="K1114" s="10">
        <f t="shared" si="33"/>
        <v>200</v>
      </c>
    </row>
    <row r="1115" spans="1:11" x14ac:dyDescent="0.25">
      <c r="A1115" s="59">
        <v>2013</v>
      </c>
      <c r="B1115" s="60" t="s">
        <v>96</v>
      </c>
      <c r="C1115" s="61">
        <v>2</v>
      </c>
      <c r="D1115" s="62">
        <v>67</v>
      </c>
      <c r="E1115" s="62">
        <v>6</v>
      </c>
      <c r="F1115" s="62">
        <v>41</v>
      </c>
      <c r="G1115" s="62">
        <v>10</v>
      </c>
      <c r="H1115" s="62">
        <v>11</v>
      </c>
      <c r="I1115" s="62">
        <v>40</v>
      </c>
      <c r="J1115" s="62">
        <v>22</v>
      </c>
      <c r="K1115" s="10">
        <f t="shared" si="33"/>
        <v>199</v>
      </c>
    </row>
    <row r="1116" spans="1:11" x14ac:dyDescent="0.25">
      <c r="A1116" s="59">
        <v>2014</v>
      </c>
      <c r="B1116" s="60" t="s">
        <v>96</v>
      </c>
      <c r="C1116" s="61">
        <v>1</v>
      </c>
      <c r="D1116" s="62">
        <v>54</v>
      </c>
      <c r="E1116" s="62">
        <v>6</v>
      </c>
      <c r="F1116" s="62">
        <v>33</v>
      </c>
      <c r="G1116" s="62">
        <v>10</v>
      </c>
      <c r="H1116" s="62">
        <v>2</v>
      </c>
      <c r="I1116" s="62">
        <v>19</v>
      </c>
      <c r="J1116" s="62">
        <v>40</v>
      </c>
      <c r="K1116" s="10">
        <f t="shared" si="33"/>
        <v>165</v>
      </c>
    </row>
    <row r="1117" spans="1:11" x14ac:dyDescent="0.25">
      <c r="A1117" s="59">
        <v>2000</v>
      </c>
      <c r="B1117" s="60" t="s">
        <v>58</v>
      </c>
      <c r="C1117" s="61"/>
      <c r="D1117" s="62">
        <v>2</v>
      </c>
      <c r="E1117" s="62"/>
      <c r="F1117" s="62"/>
      <c r="G1117" s="62"/>
      <c r="H1117" s="62"/>
      <c r="I1117" s="62"/>
      <c r="J1117" s="62"/>
      <c r="K1117" s="10">
        <f>SUM(C1117:J1117)</f>
        <v>2</v>
      </c>
    </row>
    <row r="1118" spans="1:11" x14ac:dyDescent="0.25">
      <c r="A1118" s="59">
        <v>2000</v>
      </c>
      <c r="B1118" s="60" t="s">
        <v>58</v>
      </c>
      <c r="C1118" s="61"/>
      <c r="D1118" s="62"/>
      <c r="E1118" s="62"/>
      <c r="F1118" s="62">
        <v>1</v>
      </c>
      <c r="G1118" s="62"/>
      <c r="H1118" s="62"/>
      <c r="I1118" s="62"/>
      <c r="J1118" s="62"/>
      <c r="K1118" s="10">
        <f t="shared" ref="K1118:K1168" si="34">SUM(C1118:J1118)</f>
        <v>1</v>
      </c>
    </row>
    <row r="1119" spans="1:11" x14ac:dyDescent="0.25">
      <c r="A1119" s="59">
        <v>2000</v>
      </c>
      <c r="B1119" s="60" t="s">
        <v>58</v>
      </c>
      <c r="C1119" s="61"/>
      <c r="D1119" s="62">
        <v>4</v>
      </c>
      <c r="E1119" s="62"/>
      <c r="F1119" s="62">
        <v>4</v>
      </c>
      <c r="G1119" s="62"/>
      <c r="H1119" s="62"/>
      <c r="I1119" s="62">
        <v>1</v>
      </c>
      <c r="J1119" s="62"/>
      <c r="K1119" s="10">
        <f t="shared" si="34"/>
        <v>9</v>
      </c>
    </row>
    <row r="1120" spans="1:11" x14ac:dyDescent="0.25">
      <c r="A1120" s="59">
        <v>2000</v>
      </c>
      <c r="B1120" s="60" t="s">
        <v>58</v>
      </c>
      <c r="C1120" s="61"/>
      <c r="D1120" s="62">
        <v>7</v>
      </c>
      <c r="E1120" s="62"/>
      <c r="F1120" s="62">
        <v>1</v>
      </c>
      <c r="G1120" s="62">
        <v>1</v>
      </c>
      <c r="H1120" s="62">
        <v>1</v>
      </c>
      <c r="I1120" s="62">
        <v>2</v>
      </c>
      <c r="J1120" s="62"/>
      <c r="K1120" s="10">
        <f t="shared" si="34"/>
        <v>12</v>
      </c>
    </row>
    <row r="1121" spans="1:11" x14ac:dyDescent="0.25">
      <c r="A1121" s="59">
        <v>2001</v>
      </c>
      <c r="B1121" s="60" t="s">
        <v>58</v>
      </c>
      <c r="C1121" s="61"/>
      <c r="D1121" s="62">
        <v>2</v>
      </c>
      <c r="E1121" s="62"/>
      <c r="F1121" s="62"/>
      <c r="G1121" s="62"/>
      <c r="H1121" s="62"/>
      <c r="I1121" s="62"/>
      <c r="J1121" s="62"/>
      <c r="K1121" s="10">
        <f t="shared" si="34"/>
        <v>2</v>
      </c>
    </row>
    <row r="1122" spans="1:11" x14ac:dyDescent="0.25">
      <c r="A1122" s="59">
        <v>2001</v>
      </c>
      <c r="B1122" s="60" t="s">
        <v>58</v>
      </c>
      <c r="C1122" s="61">
        <v>1</v>
      </c>
      <c r="D1122" s="62">
        <v>2</v>
      </c>
      <c r="E1122" s="62"/>
      <c r="F1122" s="62">
        <v>2</v>
      </c>
      <c r="G1122" s="62">
        <v>1</v>
      </c>
      <c r="H1122" s="62"/>
      <c r="I1122" s="62">
        <v>1</v>
      </c>
      <c r="J1122" s="62"/>
      <c r="K1122" s="10">
        <f t="shared" si="34"/>
        <v>7</v>
      </c>
    </row>
    <row r="1123" spans="1:11" x14ac:dyDescent="0.25">
      <c r="A1123" s="59">
        <v>2001</v>
      </c>
      <c r="B1123" s="60" t="s">
        <v>58</v>
      </c>
      <c r="C1123" s="61"/>
      <c r="D1123" s="62">
        <v>1</v>
      </c>
      <c r="E1123" s="62"/>
      <c r="F1123" s="62"/>
      <c r="G1123" s="62"/>
      <c r="H1123" s="62"/>
      <c r="I1123" s="62"/>
      <c r="J1123" s="62"/>
      <c r="K1123" s="10">
        <f t="shared" si="34"/>
        <v>1</v>
      </c>
    </row>
    <row r="1124" spans="1:11" x14ac:dyDescent="0.25">
      <c r="A1124" s="59">
        <v>2001</v>
      </c>
      <c r="B1124" s="60" t="s">
        <v>58</v>
      </c>
      <c r="C1124" s="61"/>
      <c r="D1124" s="62">
        <v>2</v>
      </c>
      <c r="E1124" s="62"/>
      <c r="F1124" s="62">
        <v>1</v>
      </c>
      <c r="G1124" s="62"/>
      <c r="H1124" s="62">
        <v>4</v>
      </c>
      <c r="I1124" s="62">
        <v>2</v>
      </c>
      <c r="J1124" s="62"/>
      <c r="K1124" s="10">
        <f t="shared" si="34"/>
        <v>9</v>
      </c>
    </row>
    <row r="1125" spans="1:11" x14ac:dyDescent="0.25">
      <c r="A1125" s="59">
        <v>2001</v>
      </c>
      <c r="B1125" s="60" t="s">
        <v>58</v>
      </c>
      <c r="C1125" s="61">
        <v>1</v>
      </c>
      <c r="D1125" s="62">
        <v>5</v>
      </c>
      <c r="E1125" s="62"/>
      <c r="F1125" s="62">
        <v>1</v>
      </c>
      <c r="G1125" s="62"/>
      <c r="H1125" s="62">
        <v>1</v>
      </c>
      <c r="I1125" s="62">
        <v>3</v>
      </c>
      <c r="J1125" s="62"/>
      <c r="K1125" s="10">
        <f t="shared" si="34"/>
        <v>11</v>
      </c>
    </row>
    <row r="1126" spans="1:11" x14ac:dyDescent="0.25">
      <c r="A1126" s="59">
        <v>2002</v>
      </c>
      <c r="B1126" s="60" t="s">
        <v>58</v>
      </c>
      <c r="C1126" s="61"/>
      <c r="D1126" s="62">
        <v>1</v>
      </c>
      <c r="E1126" s="62"/>
      <c r="F1126" s="62"/>
      <c r="G1126" s="62"/>
      <c r="H1126" s="62"/>
      <c r="I1126" s="62"/>
      <c r="J1126" s="62"/>
      <c r="K1126" s="10">
        <f t="shared" si="34"/>
        <v>1</v>
      </c>
    </row>
    <row r="1127" spans="1:11" x14ac:dyDescent="0.25">
      <c r="A1127" s="59">
        <v>2002</v>
      </c>
      <c r="B1127" s="60" t="s">
        <v>58</v>
      </c>
      <c r="C1127" s="61"/>
      <c r="D1127" s="62">
        <v>4</v>
      </c>
      <c r="E1127" s="62"/>
      <c r="F1127" s="62">
        <v>2</v>
      </c>
      <c r="G1127" s="62">
        <v>1</v>
      </c>
      <c r="H1127" s="62"/>
      <c r="I1127" s="62"/>
      <c r="J1127" s="62"/>
      <c r="K1127" s="10">
        <f t="shared" si="34"/>
        <v>7</v>
      </c>
    </row>
    <row r="1128" spans="1:11" x14ac:dyDescent="0.25">
      <c r="A1128" s="59">
        <v>2002</v>
      </c>
      <c r="B1128" s="60" t="s">
        <v>58</v>
      </c>
      <c r="C1128" s="61"/>
      <c r="D1128" s="62">
        <v>1</v>
      </c>
      <c r="E1128" s="62"/>
      <c r="F1128" s="62">
        <v>1</v>
      </c>
      <c r="G1128" s="62"/>
      <c r="H1128" s="62"/>
      <c r="I1128" s="62"/>
      <c r="J1128" s="62"/>
      <c r="K1128" s="10">
        <f t="shared" si="34"/>
        <v>2</v>
      </c>
    </row>
    <row r="1129" spans="1:11" x14ac:dyDescent="0.25">
      <c r="A1129" s="59">
        <v>2002</v>
      </c>
      <c r="B1129" s="60" t="s">
        <v>58</v>
      </c>
      <c r="C1129" s="61"/>
      <c r="D1129" s="62">
        <v>5</v>
      </c>
      <c r="E1129" s="62"/>
      <c r="F1129" s="62">
        <v>3</v>
      </c>
      <c r="G1129" s="62">
        <v>3</v>
      </c>
      <c r="H1129" s="62"/>
      <c r="I1129" s="62"/>
      <c r="J1129" s="62">
        <v>2</v>
      </c>
      <c r="K1129" s="10">
        <f t="shared" si="34"/>
        <v>13</v>
      </c>
    </row>
    <row r="1130" spans="1:11" x14ac:dyDescent="0.25">
      <c r="A1130" s="59">
        <v>2002</v>
      </c>
      <c r="B1130" s="60" t="s">
        <v>58</v>
      </c>
      <c r="C1130" s="61"/>
      <c r="D1130" s="62">
        <v>5</v>
      </c>
      <c r="E1130" s="62"/>
      <c r="F1130" s="62">
        <v>1</v>
      </c>
      <c r="G1130" s="62">
        <v>1</v>
      </c>
      <c r="H1130" s="62"/>
      <c r="I1130" s="62">
        <v>6</v>
      </c>
      <c r="J1130" s="62"/>
      <c r="K1130" s="10">
        <f t="shared" si="34"/>
        <v>13</v>
      </c>
    </row>
    <row r="1131" spans="1:11" x14ac:dyDescent="0.25">
      <c r="A1131" s="59">
        <v>2003</v>
      </c>
      <c r="B1131" s="60" t="s">
        <v>58</v>
      </c>
      <c r="C1131" s="61"/>
      <c r="D1131" s="62">
        <v>5</v>
      </c>
      <c r="E1131" s="62"/>
      <c r="F1131" s="62">
        <v>2</v>
      </c>
      <c r="G1131" s="62">
        <v>2</v>
      </c>
      <c r="H1131" s="62">
        <v>1</v>
      </c>
      <c r="I1131" s="62"/>
      <c r="J1131" s="62"/>
      <c r="K1131" s="10">
        <f t="shared" si="34"/>
        <v>10</v>
      </c>
    </row>
    <row r="1132" spans="1:11" x14ac:dyDescent="0.25">
      <c r="A1132" s="59">
        <v>2003</v>
      </c>
      <c r="B1132" s="60" t="s">
        <v>58</v>
      </c>
      <c r="C1132" s="61"/>
      <c r="D1132" s="62">
        <v>3</v>
      </c>
      <c r="E1132" s="62"/>
      <c r="F1132" s="62"/>
      <c r="G1132" s="62"/>
      <c r="H1132" s="62"/>
      <c r="I1132" s="62">
        <v>1</v>
      </c>
      <c r="J1132" s="62"/>
      <c r="K1132" s="10">
        <f t="shared" si="34"/>
        <v>4</v>
      </c>
    </row>
    <row r="1133" spans="1:11" x14ac:dyDescent="0.25">
      <c r="A1133" s="59">
        <v>2003</v>
      </c>
      <c r="B1133" s="60" t="s">
        <v>58</v>
      </c>
      <c r="C1133" s="61"/>
      <c r="D1133" s="62">
        <v>1</v>
      </c>
      <c r="E1133" s="62">
        <v>1</v>
      </c>
      <c r="F1133" s="62"/>
      <c r="G1133" s="62">
        <v>1</v>
      </c>
      <c r="H1133" s="62"/>
      <c r="I1133" s="62"/>
      <c r="J1133" s="62">
        <v>2</v>
      </c>
      <c r="K1133" s="10">
        <f t="shared" si="34"/>
        <v>5</v>
      </c>
    </row>
    <row r="1134" spans="1:11" x14ac:dyDescent="0.25">
      <c r="A1134" s="59">
        <v>2003</v>
      </c>
      <c r="B1134" s="60" t="s">
        <v>58</v>
      </c>
      <c r="C1134" s="61"/>
      <c r="D1134" s="62">
        <v>3</v>
      </c>
      <c r="E1134" s="62"/>
      <c r="F1134" s="62">
        <v>2</v>
      </c>
      <c r="G1134" s="62"/>
      <c r="H1134" s="62"/>
      <c r="I1134" s="62">
        <v>2</v>
      </c>
      <c r="J1134" s="62"/>
      <c r="K1134" s="10">
        <f t="shared" si="34"/>
        <v>7</v>
      </c>
    </row>
    <row r="1135" spans="1:11" x14ac:dyDescent="0.25">
      <c r="A1135" s="59">
        <v>2004</v>
      </c>
      <c r="B1135" s="60" t="s">
        <v>58</v>
      </c>
      <c r="C1135" s="61"/>
      <c r="D1135" s="62">
        <v>1</v>
      </c>
      <c r="E1135" s="62"/>
      <c r="F1135" s="62">
        <v>1</v>
      </c>
      <c r="G1135" s="62"/>
      <c r="H1135" s="62"/>
      <c r="I1135" s="62">
        <v>1</v>
      </c>
      <c r="J1135" s="62"/>
      <c r="K1135" s="10">
        <f t="shared" si="34"/>
        <v>3</v>
      </c>
    </row>
    <row r="1136" spans="1:11" x14ac:dyDescent="0.25">
      <c r="A1136" s="59">
        <v>2004</v>
      </c>
      <c r="B1136" s="60" t="s">
        <v>58</v>
      </c>
      <c r="C1136" s="61">
        <v>1</v>
      </c>
      <c r="D1136" s="62">
        <v>4</v>
      </c>
      <c r="E1136" s="62"/>
      <c r="F1136" s="62"/>
      <c r="G1136" s="62">
        <v>2</v>
      </c>
      <c r="H1136" s="62"/>
      <c r="I1136" s="62">
        <v>1</v>
      </c>
      <c r="J1136" s="62"/>
      <c r="K1136" s="10">
        <f t="shared" si="34"/>
        <v>8</v>
      </c>
    </row>
    <row r="1137" spans="1:11" x14ac:dyDescent="0.25">
      <c r="A1137" s="59">
        <v>2004</v>
      </c>
      <c r="B1137" s="60" t="s">
        <v>58</v>
      </c>
      <c r="C1137" s="61"/>
      <c r="D1137" s="62">
        <v>2</v>
      </c>
      <c r="E1137" s="62"/>
      <c r="F1137" s="62">
        <v>1</v>
      </c>
      <c r="G1137" s="62"/>
      <c r="H1137" s="62"/>
      <c r="I1137" s="62">
        <v>2</v>
      </c>
      <c r="J1137" s="62"/>
      <c r="K1137" s="10">
        <f t="shared" si="34"/>
        <v>5</v>
      </c>
    </row>
    <row r="1138" spans="1:11" x14ac:dyDescent="0.25">
      <c r="A1138" s="59">
        <v>2004</v>
      </c>
      <c r="B1138" s="60" t="s">
        <v>58</v>
      </c>
      <c r="C1138" s="61"/>
      <c r="D1138" s="62">
        <v>2</v>
      </c>
      <c r="E1138" s="62"/>
      <c r="F1138" s="62">
        <v>3</v>
      </c>
      <c r="G1138" s="62"/>
      <c r="H1138" s="62"/>
      <c r="I1138" s="62"/>
      <c r="J1138" s="62"/>
      <c r="K1138" s="10">
        <f t="shared" si="34"/>
        <v>5</v>
      </c>
    </row>
    <row r="1139" spans="1:11" x14ac:dyDescent="0.25">
      <c r="A1139" s="59">
        <v>2004</v>
      </c>
      <c r="B1139" s="60" t="s">
        <v>58</v>
      </c>
      <c r="C1139" s="61"/>
      <c r="D1139" s="62">
        <v>4</v>
      </c>
      <c r="E1139" s="62"/>
      <c r="F1139" s="62">
        <v>1</v>
      </c>
      <c r="G1139" s="62"/>
      <c r="H1139" s="62"/>
      <c r="I1139" s="62">
        <v>2</v>
      </c>
      <c r="J1139" s="62"/>
      <c r="K1139" s="10">
        <f t="shared" si="34"/>
        <v>7</v>
      </c>
    </row>
    <row r="1140" spans="1:11" x14ac:dyDescent="0.25">
      <c r="A1140" s="59">
        <v>2005</v>
      </c>
      <c r="B1140" s="60" t="s">
        <v>58</v>
      </c>
      <c r="C1140" s="61"/>
      <c r="D1140" s="62">
        <v>4</v>
      </c>
      <c r="E1140" s="62"/>
      <c r="F1140" s="62">
        <v>5</v>
      </c>
      <c r="G1140" s="62"/>
      <c r="H1140" s="62"/>
      <c r="I1140" s="62">
        <v>2</v>
      </c>
      <c r="J1140" s="62">
        <v>2</v>
      </c>
      <c r="K1140" s="10">
        <f t="shared" si="34"/>
        <v>13</v>
      </c>
    </row>
    <row r="1141" spans="1:11" x14ac:dyDescent="0.25">
      <c r="A1141" s="59">
        <v>2005</v>
      </c>
      <c r="B1141" s="60" t="s">
        <v>58</v>
      </c>
      <c r="C1141" s="61"/>
      <c r="D1141" s="62"/>
      <c r="E1141" s="62"/>
      <c r="F1141" s="62">
        <v>2</v>
      </c>
      <c r="G1141" s="62"/>
      <c r="H1141" s="62"/>
      <c r="I1141" s="62"/>
      <c r="J1141" s="62"/>
      <c r="K1141" s="10">
        <f t="shared" si="34"/>
        <v>2</v>
      </c>
    </row>
    <row r="1142" spans="1:11" x14ac:dyDescent="0.25">
      <c r="A1142" s="59">
        <v>2005</v>
      </c>
      <c r="B1142" s="60" t="s">
        <v>58</v>
      </c>
      <c r="C1142" s="61"/>
      <c r="D1142" s="62">
        <v>11</v>
      </c>
      <c r="E1142" s="62"/>
      <c r="F1142" s="62">
        <v>2</v>
      </c>
      <c r="G1142" s="62"/>
      <c r="H1142" s="62"/>
      <c r="I1142" s="62">
        <v>1</v>
      </c>
      <c r="J1142" s="62"/>
      <c r="K1142" s="10">
        <f t="shared" si="34"/>
        <v>14</v>
      </c>
    </row>
    <row r="1143" spans="1:11" x14ac:dyDescent="0.25">
      <c r="A1143" s="59">
        <v>2005</v>
      </c>
      <c r="B1143" s="60" t="s">
        <v>58</v>
      </c>
      <c r="C1143" s="61"/>
      <c r="D1143" s="62">
        <v>6</v>
      </c>
      <c r="E1143" s="62"/>
      <c r="F1143" s="62"/>
      <c r="G1143" s="62">
        <v>1</v>
      </c>
      <c r="H1143" s="62"/>
      <c r="I1143" s="62">
        <v>1</v>
      </c>
      <c r="J1143" s="62"/>
      <c r="K1143" s="10">
        <f t="shared" si="34"/>
        <v>8</v>
      </c>
    </row>
    <row r="1144" spans="1:11" x14ac:dyDescent="0.25">
      <c r="A1144" s="59">
        <v>2006</v>
      </c>
      <c r="B1144" s="60" t="s">
        <v>58</v>
      </c>
      <c r="C1144" s="61"/>
      <c r="D1144" s="62"/>
      <c r="E1144" s="62"/>
      <c r="F1144" s="62">
        <v>1</v>
      </c>
      <c r="G1144" s="62"/>
      <c r="H1144" s="62"/>
      <c r="I1144" s="62"/>
      <c r="J1144" s="62"/>
      <c r="K1144" s="10">
        <f t="shared" si="34"/>
        <v>1</v>
      </c>
    </row>
    <row r="1145" spans="1:11" x14ac:dyDescent="0.25">
      <c r="A1145" s="59">
        <v>2006</v>
      </c>
      <c r="B1145" s="60" t="s">
        <v>58</v>
      </c>
      <c r="C1145" s="61"/>
      <c r="D1145" s="62">
        <v>3</v>
      </c>
      <c r="E1145" s="62"/>
      <c r="F1145" s="62"/>
      <c r="G1145" s="62"/>
      <c r="H1145" s="62"/>
      <c r="I1145" s="62">
        <v>1</v>
      </c>
      <c r="J1145" s="62"/>
      <c r="K1145" s="10">
        <f t="shared" si="34"/>
        <v>4</v>
      </c>
    </row>
    <row r="1146" spans="1:11" x14ac:dyDescent="0.25">
      <c r="A1146" s="59">
        <v>2006</v>
      </c>
      <c r="B1146" s="60" t="s">
        <v>58</v>
      </c>
      <c r="C1146" s="61"/>
      <c r="D1146" s="62">
        <v>2</v>
      </c>
      <c r="E1146" s="62"/>
      <c r="F1146" s="62"/>
      <c r="G1146" s="62">
        <v>1</v>
      </c>
      <c r="H1146" s="62"/>
      <c r="I1146" s="62"/>
      <c r="J1146" s="62"/>
      <c r="K1146" s="10">
        <f t="shared" si="34"/>
        <v>3</v>
      </c>
    </row>
    <row r="1147" spans="1:11" x14ac:dyDescent="0.25">
      <c r="A1147" s="59">
        <v>2006</v>
      </c>
      <c r="B1147" s="60" t="s">
        <v>58</v>
      </c>
      <c r="C1147" s="61"/>
      <c r="D1147" s="62"/>
      <c r="E1147" s="62"/>
      <c r="F1147" s="62"/>
      <c r="G1147" s="62"/>
      <c r="H1147" s="62">
        <v>1</v>
      </c>
      <c r="I1147" s="62"/>
      <c r="J1147" s="62">
        <v>1</v>
      </c>
      <c r="K1147" s="10">
        <f t="shared" si="34"/>
        <v>2</v>
      </c>
    </row>
    <row r="1148" spans="1:11" x14ac:dyDescent="0.25">
      <c r="A1148" s="59">
        <v>2006</v>
      </c>
      <c r="B1148" s="60" t="s">
        <v>58</v>
      </c>
      <c r="C1148" s="61"/>
      <c r="D1148" s="62">
        <v>2</v>
      </c>
      <c r="E1148" s="62">
        <v>1</v>
      </c>
      <c r="F1148" s="62">
        <v>4</v>
      </c>
      <c r="G1148" s="62"/>
      <c r="H1148" s="62"/>
      <c r="I1148" s="62">
        <v>2</v>
      </c>
      <c r="J1148" s="62"/>
      <c r="K1148" s="10">
        <f t="shared" si="34"/>
        <v>9</v>
      </c>
    </row>
    <row r="1149" spans="1:11" x14ac:dyDescent="0.25">
      <c r="A1149" s="59">
        <v>2007</v>
      </c>
      <c r="B1149" s="60" t="s">
        <v>58</v>
      </c>
      <c r="C1149" s="61"/>
      <c r="D1149" s="62">
        <v>1</v>
      </c>
      <c r="E1149" s="62"/>
      <c r="F1149" s="62">
        <v>2</v>
      </c>
      <c r="G1149" s="62"/>
      <c r="H1149" s="62"/>
      <c r="I1149" s="62"/>
      <c r="J1149" s="62"/>
      <c r="K1149" s="10">
        <f t="shared" si="34"/>
        <v>3</v>
      </c>
    </row>
    <row r="1150" spans="1:11" x14ac:dyDescent="0.25">
      <c r="A1150" s="59">
        <v>2007</v>
      </c>
      <c r="B1150" s="60" t="s">
        <v>58</v>
      </c>
      <c r="C1150" s="61"/>
      <c r="D1150" s="62">
        <v>3</v>
      </c>
      <c r="E1150" s="62"/>
      <c r="F1150" s="62">
        <v>1</v>
      </c>
      <c r="G1150" s="62">
        <v>1</v>
      </c>
      <c r="H1150" s="62"/>
      <c r="I1150" s="62">
        <v>2</v>
      </c>
      <c r="J1150" s="62">
        <v>2</v>
      </c>
      <c r="K1150" s="10">
        <f t="shared" si="34"/>
        <v>9</v>
      </c>
    </row>
    <row r="1151" spans="1:11" x14ac:dyDescent="0.25">
      <c r="A1151" s="59">
        <v>2007</v>
      </c>
      <c r="B1151" s="60" t="s">
        <v>58</v>
      </c>
      <c r="C1151" s="61"/>
      <c r="D1151" s="62"/>
      <c r="E1151" s="62"/>
      <c r="F1151" s="62">
        <v>2</v>
      </c>
      <c r="G1151" s="62"/>
      <c r="H1151" s="62"/>
      <c r="I1151" s="62"/>
      <c r="J1151" s="62"/>
      <c r="K1151" s="10">
        <f t="shared" si="34"/>
        <v>2</v>
      </c>
    </row>
    <row r="1152" spans="1:11" x14ac:dyDescent="0.25">
      <c r="A1152" s="59">
        <v>2007</v>
      </c>
      <c r="B1152" s="60" t="s">
        <v>58</v>
      </c>
      <c r="C1152" s="61"/>
      <c r="D1152" s="62">
        <v>2</v>
      </c>
      <c r="E1152" s="62"/>
      <c r="F1152" s="62"/>
      <c r="G1152" s="62"/>
      <c r="H1152" s="62"/>
      <c r="I1152" s="62">
        <v>1</v>
      </c>
      <c r="J1152" s="62"/>
      <c r="K1152" s="10">
        <f t="shared" si="34"/>
        <v>3</v>
      </c>
    </row>
    <row r="1153" spans="1:11" x14ac:dyDescent="0.25">
      <c r="A1153" s="59">
        <v>2007</v>
      </c>
      <c r="B1153" s="60" t="s">
        <v>58</v>
      </c>
      <c r="C1153" s="61"/>
      <c r="D1153" s="62">
        <v>4</v>
      </c>
      <c r="E1153" s="62"/>
      <c r="F1153" s="62">
        <v>2</v>
      </c>
      <c r="G1153" s="62"/>
      <c r="H1153" s="62"/>
      <c r="I1153" s="62">
        <v>1</v>
      </c>
      <c r="J1153" s="62"/>
      <c r="K1153" s="10">
        <f t="shared" si="34"/>
        <v>7</v>
      </c>
    </row>
    <row r="1154" spans="1:11" x14ac:dyDescent="0.25">
      <c r="A1154" s="59">
        <v>2008</v>
      </c>
      <c r="B1154" s="60" t="s">
        <v>58</v>
      </c>
      <c r="C1154" s="61"/>
      <c r="D1154" s="62"/>
      <c r="E1154" s="62"/>
      <c r="F1154" s="62"/>
      <c r="G1154" s="62"/>
      <c r="H1154" s="62"/>
      <c r="I1154" s="62">
        <v>1</v>
      </c>
      <c r="J1154" s="62"/>
      <c r="K1154" s="10">
        <f t="shared" si="34"/>
        <v>1</v>
      </c>
    </row>
    <row r="1155" spans="1:11" x14ac:dyDescent="0.25">
      <c r="A1155" s="59">
        <v>2008</v>
      </c>
      <c r="B1155" s="60" t="s">
        <v>58</v>
      </c>
      <c r="C1155" s="61"/>
      <c r="D1155" s="62">
        <v>1</v>
      </c>
      <c r="E1155" s="62"/>
      <c r="F1155" s="62"/>
      <c r="G1155" s="62"/>
      <c r="H1155" s="62"/>
      <c r="I1155" s="62">
        <v>1</v>
      </c>
      <c r="J1155" s="62"/>
      <c r="K1155" s="10">
        <f t="shared" si="34"/>
        <v>2</v>
      </c>
    </row>
    <row r="1156" spans="1:11" x14ac:dyDescent="0.25">
      <c r="A1156" s="59">
        <v>2008</v>
      </c>
      <c r="B1156" s="60" t="s">
        <v>58</v>
      </c>
      <c r="C1156" s="61"/>
      <c r="D1156" s="62">
        <v>3</v>
      </c>
      <c r="E1156" s="62"/>
      <c r="F1156" s="62">
        <v>3</v>
      </c>
      <c r="G1156" s="62"/>
      <c r="H1156" s="62"/>
      <c r="I1156" s="62"/>
      <c r="J1156" s="62">
        <v>1</v>
      </c>
      <c r="K1156" s="10">
        <f t="shared" si="34"/>
        <v>7</v>
      </c>
    </row>
    <row r="1157" spans="1:11" x14ac:dyDescent="0.25">
      <c r="A1157" s="59">
        <v>2008</v>
      </c>
      <c r="B1157" s="60" t="s">
        <v>58</v>
      </c>
      <c r="C1157" s="61"/>
      <c r="D1157" s="62"/>
      <c r="E1157" s="62"/>
      <c r="F1157" s="62">
        <v>5</v>
      </c>
      <c r="G1157" s="62">
        <v>1</v>
      </c>
      <c r="H1157" s="62"/>
      <c r="I1157" s="62"/>
      <c r="J1157" s="62">
        <v>1</v>
      </c>
      <c r="K1157" s="10">
        <f t="shared" si="34"/>
        <v>7</v>
      </c>
    </row>
    <row r="1158" spans="1:11" x14ac:dyDescent="0.25">
      <c r="A1158" s="59">
        <v>2008</v>
      </c>
      <c r="B1158" s="60" t="s">
        <v>58</v>
      </c>
      <c r="C1158" s="61"/>
      <c r="D1158" s="62">
        <v>1</v>
      </c>
      <c r="E1158" s="62"/>
      <c r="F1158" s="62">
        <v>1</v>
      </c>
      <c r="G1158" s="62"/>
      <c r="H1158" s="62"/>
      <c r="I1158" s="62">
        <v>2</v>
      </c>
      <c r="J1158" s="62"/>
      <c r="K1158" s="10">
        <f t="shared" si="34"/>
        <v>4</v>
      </c>
    </row>
    <row r="1159" spans="1:11" x14ac:dyDescent="0.25">
      <c r="A1159" s="59">
        <v>2009</v>
      </c>
      <c r="B1159" s="60" t="s">
        <v>58</v>
      </c>
      <c r="C1159" s="61"/>
      <c r="D1159" s="62"/>
      <c r="E1159" s="62"/>
      <c r="F1159" s="62"/>
      <c r="G1159" s="62"/>
      <c r="H1159" s="62"/>
      <c r="I1159" s="62">
        <v>1</v>
      </c>
      <c r="J1159" s="62"/>
      <c r="K1159" s="10">
        <f t="shared" si="34"/>
        <v>1</v>
      </c>
    </row>
    <row r="1160" spans="1:11" x14ac:dyDescent="0.25">
      <c r="A1160" s="59">
        <v>2009</v>
      </c>
      <c r="B1160" s="60" t="s">
        <v>58</v>
      </c>
      <c r="C1160" s="61"/>
      <c r="D1160" s="62">
        <v>4</v>
      </c>
      <c r="E1160" s="62"/>
      <c r="F1160" s="62">
        <v>2</v>
      </c>
      <c r="G1160" s="62">
        <v>2</v>
      </c>
      <c r="H1160" s="62"/>
      <c r="I1160" s="62">
        <v>1</v>
      </c>
      <c r="J1160" s="62"/>
      <c r="K1160" s="10">
        <f t="shared" si="34"/>
        <v>9</v>
      </c>
    </row>
    <row r="1161" spans="1:11" x14ac:dyDescent="0.25">
      <c r="A1161" s="59">
        <v>2009</v>
      </c>
      <c r="B1161" s="60" t="s">
        <v>58</v>
      </c>
      <c r="C1161" s="61"/>
      <c r="D1161" s="62"/>
      <c r="E1161" s="62"/>
      <c r="F1161" s="62">
        <v>2</v>
      </c>
      <c r="G1161" s="62"/>
      <c r="H1161" s="62"/>
      <c r="I1161" s="62"/>
      <c r="J1161" s="62"/>
      <c r="K1161" s="10">
        <f t="shared" si="34"/>
        <v>2</v>
      </c>
    </row>
    <row r="1162" spans="1:11" x14ac:dyDescent="0.25">
      <c r="A1162" s="59">
        <v>2009</v>
      </c>
      <c r="B1162" s="60" t="s">
        <v>58</v>
      </c>
      <c r="C1162" s="61"/>
      <c r="D1162" s="62">
        <v>2</v>
      </c>
      <c r="E1162" s="62"/>
      <c r="F1162" s="62">
        <v>2</v>
      </c>
      <c r="G1162" s="62"/>
      <c r="H1162" s="62">
        <v>1</v>
      </c>
      <c r="I1162" s="62">
        <v>7</v>
      </c>
      <c r="J1162" s="62"/>
      <c r="K1162" s="10">
        <f t="shared" si="34"/>
        <v>12</v>
      </c>
    </row>
    <row r="1163" spans="1:11" x14ac:dyDescent="0.25">
      <c r="A1163" s="59">
        <v>2009</v>
      </c>
      <c r="B1163" s="60" t="s">
        <v>58</v>
      </c>
      <c r="C1163" s="61"/>
      <c r="D1163" s="62">
        <v>3</v>
      </c>
      <c r="E1163" s="62"/>
      <c r="F1163" s="62">
        <v>4</v>
      </c>
      <c r="G1163" s="62"/>
      <c r="H1163" s="62"/>
      <c r="I1163" s="62"/>
      <c r="J1163" s="62"/>
      <c r="K1163" s="10">
        <f t="shared" si="34"/>
        <v>7</v>
      </c>
    </row>
    <row r="1164" spans="1:11" x14ac:dyDescent="0.25">
      <c r="A1164" s="59">
        <v>2010</v>
      </c>
      <c r="B1164" s="60" t="s">
        <v>58</v>
      </c>
      <c r="C1164" s="61"/>
      <c r="D1164" s="62"/>
      <c r="E1164" s="62"/>
      <c r="F1164" s="62"/>
      <c r="G1164" s="62"/>
      <c r="H1164" s="62">
        <v>1</v>
      </c>
      <c r="I1164" s="62"/>
      <c r="J1164" s="62"/>
      <c r="K1164" s="10">
        <f t="shared" si="34"/>
        <v>1</v>
      </c>
    </row>
    <row r="1165" spans="1:11" x14ac:dyDescent="0.25">
      <c r="A1165" s="59">
        <v>2010</v>
      </c>
      <c r="B1165" s="60" t="s">
        <v>58</v>
      </c>
      <c r="C1165" s="61">
        <v>1</v>
      </c>
      <c r="D1165" s="62">
        <v>3</v>
      </c>
      <c r="E1165" s="62"/>
      <c r="F1165" s="62"/>
      <c r="G1165" s="62">
        <v>2</v>
      </c>
      <c r="H1165" s="62"/>
      <c r="I1165" s="62"/>
      <c r="J1165" s="62"/>
      <c r="K1165" s="10">
        <f t="shared" si="34"/>
        <v>6</v>
      </c>
    </row>
    <row r="1166" spans="1:11" x14ac:dyDescent="0.25">
      <c r="A1166" s="59">
        <v>2010</v>
      </c>
      <c r="B1166" s="60" t="s">
        <v>58</v>
      </c>
      <c r="C1166" s="61"/>
      <c r="D1166" s="62">
        <v>3</v>
      </c>
      <c r="E1166" s="62">
        <v>1</v>
      </c>
      <c r="F1166" s="62">
        <v>2</v>
      </c>
      <c r="G1166" s="62">
        <v>1</v>
      </c>
      <c r="H1166" s="62"/>
      <c r="I1166" s="62">
        <v>1</v>
      </c>
      <c r="J1166" s="62"/>
      <c r="K1166" s="10">
        <f t="shared" si="34"/>
        <v>8</v>
      </c>
    </row>
    <row r="1167" spans="1:11" x14ac:dyDescent="0.25">
      <c r="A1167" s="59">
        <v>2010</v>
      </c>
      <c r="B1167" s="60" t="s">
        <v>58</v>
      </c>
      <c r="C1167" s="61"/>
      <c r="D1167" s="62"/>
      <c r="E1167" s="62"/>
      <c r="F1167" s="62">
        <v>1</v>
      </c>
      <c r="G1167" s="62"/>
      <c r="H1167" s="62"/>
      <c r="I1167" s="62">
        <v>1</v>
      </c>
      <c r="J1167" s="62"/>
      <c r="K1167" s="10">
        <f t="shared" si="34"/>
        <v>2</v>
      </c>
    </row>
    <row r="1168" spans="1:11" x14ac:dyDescent="0.25">
      <c r="A1168" s="59">
        <v>2010</v>
      </c>
      <c r="B1168" s="60" t="s">
        <v>58</v>
      </c>
      <c r="C1168" s="61"/>
      <c r="D1168" s="62">
        <v>3</v>
      </c>
      <c r="E1168" s="62"/>
      <c r="F1168" s="62"/>
      <c r="G1168" s="62"/>
      <c r="H1168" s="62"/>
      <c r="I1168" s="62"/>
      <c r="J1168" s="62"/>
      <c r="K1168" s="10">
        <f t="shared" si="34"/>
        <v>3</v>
      </c>
    </row>
    <row r="1169" spans="1:11" x14ac:dyDescent="0.25">
      <c r="A1169" s="59">
        <v>2011</v>
      </c>
      <c r="B1169" s="60" t="s">
        <v>58</v>
      </c>
      <c r="C1169" s="61"/>
      <c r="D1169" s="62">
        <v>2</v>
      </c>
      <c r="E1169" s="62"/>
      <c r="F1169" s="62"/>
      <c r="G1169" s="62"/>
      <c r="H1169" s="62"/>
      <c r="I1169" s="62"/>
      <c r="J1169" s="62"/>
      <c r="K1169" s="10">
        <f t="shared" ref="K1169:K1232" si="35">SUM(C1169:J1169)</f>
        <v>2</v>
      </c>
    </row>
    <row r="1170" spans="1:11" x14ac:dyDescent="0.25">
      <c r="A1170" s="59">
        <v>2011</v>
      </c>
      <c r="B1170" s="60" t="s">
        <v>58</v>
      </c>
      <c r="C1170" s="61"/>
      <c r="D1170" s="62">
        <v>1</v>
      </c>
      <c r="E1170" s="62"/>
      <c r="F1170" s="62">
        <v>2</v>
      </c>
      <c r="G1170" s="62"/>
      <c r="H1170" s="62"/>
      <c r="I1170" s="62"/>
      <c r="J1170" s="62"/>
      <c r="K1170" s="10">
        <f t="shared" si="35"/>
        <v>3</v>
      </c>
    </row>
    <row r="1171" spans="1:11" x14ac:dyDescent="0.25">
      <c r="A1171" s="59">
        <v>2011</v>
      </c>
      <c r="B1171" s="60" t="s">
        <v>58</v>
      </c>
      <c r="C1171" s="61"/>
      <c r="D1171" s="62"/>
      <c r="E1171" s="62"/>
      <c r="F1171" s="62">
        <v>1</v>
      </c>
      <c r="G1171" s="62"/>
      <c r="H1171" s="62"/>
      <c r="I1171" s="62">
        <v>1</v>
      </c>
      <c r="J1171" s="62"/>
      <c r="K1171" s="10">
        <f t="shared" si="35"/>
        <v>2</v>
      </c>
    </row>
    <row r="1172" spans="1:11" x14ac:dyDescent="0.25">
      <c r="A1172" s="59">
        <v>2011</v>
      </c>
      <c r="B1172" s="60" t="s">
        <v>58</v>
      </c>
      <c r="C1172" s="61"/>
      <c r="D1172" s="62"/>
      <c r="E1172" s="62"/>
      <c r="F1172" s="62">
        <v>1</v>
      </c>
      <c r="G1172" s="62"/>
      <c r="H1172" s="62"/>
      <c r="I1172" s="62">
        <v>2</v>
      </c>
      <c r="J1172" s="62">
        <v>1</v>
      </c>
      <c r="K1172" s="10">
        <f t="shared" si="35"/>
        <v>4</v>
      </c>
    </row>
    <row r="1173" spans="1:11" x14ac:dyDescent="0.25">
      <c r="A1173" s="59">
        <v>2011</v>
      </c>
      <c r="B1173" s="60" t="s">
        <v>58</v>
      </c>
      <c r="C1173" s="61"/>
      <c r="D1173" s="62">
        <v>7</v>
      </c>
      <c r="E1173" s="62"/>
      <c r="F1173" s="62">
        <v>4</v>
      </c>
      <c r="G1173" s="62"/>
      <c r="H1173" s="62"/>
      <c r="I1173" s="62">
        <v>2</v>
      </c>
      <c r="J1173" s="62"/>
      <c r="K1173" s="10">
        <f t="shared" si="35"/>
        <v>13</v>
      </c>
    </row>
    <row r="1174" spans="1:11" x14ac:dyDescent="0.25">
      <c r="A1174" s="59">
        <v>2012</v>
      </c>
      <c r="B1174" s="60" t="s">
        <v>58</v>
      </c>
      <c r="C1174" s="61"/>
      <c r="D1174" s="62"/>
      <c r="E1174" s="62"/>
      <c r="F1174" s="62">
        <v>3</v>
      </c>
      <c r="G1174" s="62"/>
      <c r="H1174" s="62"/>
      <c r="I1174" s="62">
        <v>1</v>
      </c>
      <c r="J1174" s="62"/>
      <c r="K1174" s="10">
        <f t="shared" si="35"/>
        <v>4</v>
      </c>
    </row>
    <row r="1175" spans="1:11" x14ac:dyDescent="0.25">
      <c r="A1175" s="59">
        <v>2012</v>
      </c>
      <c r="B1175" s="60" t="s">
        <v>58</v>
      </c>
      <c r="C1175" s="61"/>
      <c r="D1175" s="62"/>
      <c r="E1175" s="62"/>
      <c r="F1175" s="62">
        <v>1</v>
      </c>
      <c r="G1175" s="62"/>
      <c r="H1175" s="62"/>
      <c r="I1175" s="62">
        <v>1</v>
      </c>
      <c r="J1175" s="62">
        <v>1</v>
      </c>
      <c r="K1175" s="10">
        <f t="shared" si="35"/>
        <v>3</v>
      </c>
    </row>
    <row r="1176" spans="1:11" x14ac:dyDescent="0.25">
      <c r="A1176" s="59">
        <v>2012</v>
      </c>
      <c r="B1176" s="60" t="s">
        <v>58</v>
      </c>
      <c r="C1176" s="61"/>
      <c r="D1176" s="62"/>
      <c r="E1176" s="62"/>
      <c r="F1176" s="62">
        <v>2</v>
      </c>
      <c r="G1176" s="62">
        <v>1</v>
      </c>
      <c r="H1176" s="62"/>
      <c r="I1176" s="62"/>
      <c r="J1176" s="62"/>
      <c r="K1176" s="10">
        <f t="shared" si="35"/>
        <v>3</v>
      </c>
    </row>
    <row r="1177" spans="1:11" x14ac:dyDescent="0.25">
      <c r="A1177" s="59">
        <v>2012</v>
      </c>
      <c r="B1177" s="60" t="s">
        <v>58</v>
      </c>
      <c r="C1177" s="61"/>
      <c r="D1177" s="62">
        <v>3</v>
      </c>
      <c r="E1177" s="62"/>
      <c r="F1177" s="62">
        <v>1</v>
      </c>
      <c r="G1177" s="62"/>
      <c r="H1177" s="62"/>
      <c r="I1177" s="62">
        <v>1</v>
      </c>
      <c r="J1177" s="62"/>
      <c r="K1177" s="10">
        <f t="shared" si="35"/>
        <v>5</v>
      </c>
    </row>
    <row r="1178" spans="1:11" x14ac:dyDescent="0.25">
      <c r="A1178" s="59">
        <v>2013</v>
      </c>
      <c r="B1178" s="60" t="s">
        <v>58</v>
      </c>
      <c r="C1178" s="61"/>
      <c r="D1178" s="62"/>
      <c r="E1178" s="62">
        <v>1</v>
      </c>
      <c r="F1178" s="62"/>
      <c r="G1178" s="62"/>
      <c r="H1178" s="62"/>
      <c r="I1178" s="62">
        <v>2</v>
      </c>
      <c r="J1178" s="62"/>
      <c r="K1178" s="10">
        <f t="shared" si="35"/>
        <v>3</v>
      </c>
    </row>
    <row r="1179" spans="1:11" x14ac:dyDescent="0.25">
      <c r="A1179" s="59">
        <v>2013</v>
      </c>
      <c r="B1179" s="60" t="s">
        <v>58</v>
      </c>
      <c r="C1179" s="61"/>
      <c r="D1179" s="62"/>
      <c r="E1179" s="62"/>
      <c r="F1179" s="62">
        <v>4</v>
      </c>
      <c r="G1179" s="62"/>
      <c r="H1179" s="62"/>
      <c r="I1179" s="62">
        <v>1</v>
      </c>
      <c r="J1179" s="62"/>
      <c r="K1179" s="10">
        <f t="shared" si="35"/>
        <v>5</v>
      </c>
    </row>
    <row r="1180" spans="1:11" x14ac:dyDescent="0.25">
      <c r="A1180" s="59">
        <v>2013</v>
      </c>
      <c r="B1180" s="60" t="s">
        <v>58</v>
      </c>
      <c r="C1180" s="61"/>
      <c r="D1180" s="62">
        <v>1</v>
      </c>
      <c r="E1180" s="62"/>
      <c r="F1180" s="62">
        <v>1</v>
      </c>
      <c r="G1180" s="62"/>
      <c r="H1180" s="62"/>
      <c r="I1180" s="62"/>
      <c r="J1180" s="62"/>
      <c r="K1180" s="10">
        <f t="shared" si="35"/>
        <v>2</v>
      </c>
    </row>
    <row r="1181" spans="1:11" x14ac:dyDescent="0.25">
      <c r="A1181" s="59">
        <v>2013</v>
      </c>
      <c r="B1181" s="60" t="s">
        <v>58</v>
      </c>
      <c r="C1181" s="61"/>
      <c r="D1181" s="62"/>
      <c r="E1181" s="62"/>
      <c r="F1181" s="62">
        <v>1</v>
      </c>
      <c r="G1181" s="62"/>
      <c r="H1181" s="62"/>
      <c r="I1181" s="62"/>
      <c r="J1181" s="62"/>
      <c r="K1181" s="10">
        <f t="shared" si="35"/>
        <v>1</v>
      </c>
    </row>
    <row r="1182" spans="1:11" x14ac:dyDescent="0.25">
      <c r="A1182" s="59">
        <v>2013</v>
      </c>
      <c r="B1182" s="60" t="s">
        <v>58</v>
      </c>
      <c r="C1182" s="61"/>
      <c r="D1182" s="62">
        <v>1</v>
      </c>
      <c r="E1182" s="62"/>
      <c r="F1182" s="62"/>
      <c r="G1182" s="62"/>
      <c r="H1182" s="62"/>
      <c r="I1182" s="62"/>
      <c r="J1182" s="62"/>
      <c r="K1182" s="10">
        <f t="shared" si="35"/>
        <v>1</v>
      </c>
    </row>
    <row r="1183" spans="1:11" x14ac:dyDescent="0.25">
      <c r="A1183" s="59">
        <v>2014</v>
      </c>
      <c r="B1183" s="60" t="s">
        <v>58</v>
      </c>
      <c r="C1183" s="61"/>
      <c r="D1183" s="62">
        <v>2</v>
      </c>
      <c r="E1183" s="62"/>
      <c r="F1183" s="62"/>
      <c r="G1183" s="62"/>
      <c r="H1183" s="62"/>
      <c r="I1183" s="62"/>
      <c r="J1183" s="62">
        <v>1</v>
      </c>
      <c r="K1183" s="10">
        <f t="shared" si="35"/>
        <v>3</v>
      </c>
    </row>
    <row r="1184" spans="1:11" x14ac:dyDescent="0.25">
      <c r="A1184" s="59">
        <v>2014</v>
      </c>
      <c r="B1184" s="60" t="s">
        <v>58</v>
      </c>
      <c r="C1184" s="61"/>
      <c r="D1184" s="62">
        <v>1</v>
      </c>
      <c r="E1184" s="62"/>
      <c r="F1184" s="62"/>
      <c r="G1184" s="62"/>
      <c r="H1184" s="62"/>
      <c r="I1184" s="62"/>
      <c r="J1184" s="62">
        <v>2</v>
      </c>
      <c r="K1184" s="10">
        <f t="shared" si="35"/>
        <v>3</v>
      </c>
    </row>
    <row r="1185" spans="1:11" x14ac:dyDescent="0.25">
      <c r="A1185" s="59">
        <v>2014</v>
      </c>
      <c r="B1185" s="60" t="s">
        <v>58</v>
      </c>
      <c r="C1185" s="61"/>
      <c r="D1185" s="62"/>
      <c r="E1185" s="62"/>
      <c r="F1185" s="62"/>
      <c r="G1185" s="62">
        <v>1</v>
      </c>
      <c r="H1185" s="62"/>
      <c r="I1185" s="62"/>
      <c r="J1185" s="62">
        <v>1</v>
      </c>
      <c r="K1185" s="10">
        <f t="shared" si="35"/>
        <v>2</v>
      </c>
    </row>
    <row r="1186" spans="1:11" x14ac:dyDescent="0.25">
      <c r="A1186" s="59">
        <v>2014</v>
      </c>
      <c r="B1186" s="60" t="s">
        <v>58</v>
      </c>
      <c r="C1186" s="61"/>
      <c r="D1186" s="62"/>
      <c r="E1186" s="62"/>
      <c r="F1186" s="62">
        <v>1</v>
      </c>
      <c r="G1186" s="62"/>
      <c r="H1186" s="62"/>
      <c r="I1186" s="62">
        <v>2</v>
      </c>
      <c r="J1186" s="62">
        <v>3</v>
      </c>
      <c r="K1186" s="10">
        <f t="shared" si="35"/>
        <v>6</v>
      </c>
    </row>
    <row r="1187" spans="1:11" x14ac:dyDescent="0.25">
      <c r="A1187" s="59">
        <v>2014</v>
      </c>
      <c r="B1187" s="60" t="s">
        <v>58</v>
      </c>
      <c r="C1187" s="61">
        <v>1</v>
      </c>
      <c r="D1187" s="62">
        <v>3</v>
      </c>
      <c r="E1187" s="62"/>
      <c r="F1187" s="62"/>
      <c r="G1187" s="62"/>
      <c r="H1187" s="62"/>
      <c r="I1187" s="62">
        <v>1</v>
      </c>
      <c r="J1187" s="62"/>
      <c r="K1187" s="10">
        <f t="shared" si="35"/>
        <v>5</v>
      </c>
    </row>
    <row r="1188" spans="1:11" x14ac:dyDescent="0.25">
      <c r="A1188" s="59">
        <v>2002</v>
      </c>
      <c r="B1188" s="60" t="s">
        <v>59</v>
      </c>
      <c r="C1188" s="61"/>
      <c r="D1188" s="62">
        <v>1</v>
      </c>
      <c r="E1188" s="62"/>
      <c r="F1188" s="62">
        <v>1</v>
      </c>
      <c r="G1188" s="62">
        <v>1</v>
      </c>
      <c r="H1188" s="62"/>
      <c r="I1188" s="62"/>
      <c r="J1188" s="62"/>
      <c r="K1188" s="10">
        <f t="shared" si="35"/>
        <v>3</v>
      </c>
    </row>
    <row r="1189" spans="1:11" x14ac:dyDescent="0.25">
      <c r="A1189" s="59">
        <v>2002</v>
      </c>
      <c r="B1189" s="60" t="s">
        <v>59</v>
      </c>
      <c r="C1189" s="61"/>
      <c r="D1189" s="62">
        <v>18</v>
      </c>
      <c r="E1189" s="62">
        <v>1</v>
      </c>
      <c r="F1189" s="62">
        <v>6</v>
      </c>
      <c r="G1189" s="62">
        <v>3</v>
      </c>
      <c r="H1189" s="62"/>
      <c r="I1189" s="62"/>
      <c r="J1189" s="62"/>
      <c r="K1189" s="10">
        <f t="shared" si="35"/>
        <v>28</v>
      </c>
    </row>
    <row r="1190" spans="1:11" x14ac:dyDescent="0.25">
      <c r="A1190" s="59">
        <v>2002</v>
      </c>
      <c r="B1190" s="60" t="s">
        <v>59</v>
      </c>
      <c r="C1190" s="61"/>
      <c r="D1190" s="62">
        <v>2</v>
      </c>
      <c r="E1190" s="62">
        <v>1</v>
      </c>
      <c r="F1190" s="62">
        <v>5</v>
      </c>
      <c r="G1190" s="62">
        <v>1</v>
      </c>
      <c r="H1190" s="62"/>
      <c r="I1190" s="62"/>
      <c r="J1190" s="62"/>
      <c r="K1190" s="10">
        <f t="shared" si="35"/>
        <v>9</v>
      </c>
    </row>
    <row r="1191" spans="1:11" x14ac:dyDescent="0.25">
      <c r="A1191" s="59">
        <v>2002</v>
      </c>
      <c r="B1191" s="60" t="s">
        <v>59</v>
      </c>
      <c r="C1191" s="61">
        <v>1</v>
      </c>
      <c r="D1191" s="62">
        <v>7</v>
      </c>
      <c r="E1191" s="62">
        <v>1</v>
      </c>
      <c r="F1191" s="62">
        <v>2</v>
      </c>
      <c r="G1191" s="62">
        <v>3</v>
      </c>
      <c r="H1191" s="62"/>
      <c r="I1191" s="62"/>
      <c r="J1191" s="62"/>
      <c r="K1191" s="10">
        <f t="shared" si="35"/>
        <v>14</v>
      </c>
    </row>
    <row r="1192" spans="1:11" x14ac:dyDescent="0.25">
      <c r="A1192" s="59">
        <v>2002</v>
      </c>
      <c r="B1192" s="60" t="s">
        <v>59</v>
      </c>
      <c r="C1192" s="61"/>
      <c r="D1192" s="62">
        <v>7</v>
      </c>
      <c r="E1192" s="62"/>
      <c r="F1192" s="62">
        <v>4</v>
      </c>
      <c r="G1192" s="62">
        <v>3</v>
      </c>
      <c r="H1192" s="62"/>
      <c r="I1192" s="62"/>
      <c r="J1192" s="62"/>
      <c r="K1192" s="10">
        <f t="shared" si="35"/>
        <v>14</v>
      </c>
    </row>
    <row r="1193" spans="1:11" x14ac:dyDescent="0.25">
      <c r="A1193" s="59">
        <v>2003</v>
      </c>
      <c r="B1193" s="60" t="s">
        <v>59</v>
      </c>
      <c r="C1193" s="61"/>
      <c r="D1193" s="62">
        <v>1</v>
      </c>
      <c r="E1193" s="62"/>
      <c r="F1193" s="62"/>
      <c r="G1193" s="62">
        <v>1</v>
      </c>
      <c r="H1193" s="62"/>
      <c r="I1193" s="62">
        <v>1</v>
      </c>
      <c r="J1193" s="62"/>
      <c r="K1193" s="10">
        <f t="shared" si="35"/>
        <v>3</v>
      </c>
    </row>
    <row r="1194" spans="1:11" x14ac:dyDescent="0.25">
      <c r="A1194" s="59">
        <v>2003</v>
      </c>
      <c r="B1194" s="60" t="s">
        <v>59</v>
      </c>
      <c r="C1194" s="61">
        <v>2</v>
      </c>
      <c r="D1194" s="62">
        <v>8</v>
      </c>
      <c r="E1194" s="62">
        <v>1</v>
      </c>
      <c r="F1194" s="62">
        <v>8</v>
      </c>
      <c r="G1194" s="62">
        <v>4</v>
      </c>
      <c r="H1194" s="62"/>
      <c r="I1194" s="62">
        <v>8</v>
      </c>
      <c r="J1194" s="62"/>
      <c r="K1194" s="10">
        <f t="shared" si="35"/>
        <v>31</v>
      </c>
    </row>
    <row r="1195" spans="1:11" x14ac:dyDescent="0.25">
      <c r="A1195" s="59">
        <v>2003</v>
      </c>
      <c r="B1195" s="60" t="s">
        <v>59</v>
      </c>
      <c r="C1195" s="61"/>
      <c r="D1195" s="62">
        <v>2</v>
      </c>
      <c r="E1195" s="62"/>
      <c r="F1195" s="62">
        <v>1</v>
      </c>
      <c r="G1195" s="62">
        <v>1</v>
      </c>
      <c r="H1195" s="62"/>
      <c r="I1195" s="62">
        <v>3</v>
      </c>
      <c r="J1195" s="62"/>
      <c r="K1195" s="10">
        <f t="shared" si="35"/>
        <v>7</v>
      </c>
    </row>
    <row r="1196" spans="1:11" x14ac:dyDescent="0.25">
      <c r="A1196" s="59">
        <v>2003</v>
      </c>
      <c r="B1196" s="60" t="s">
        <v>59</v>
      </c>
      <c r="C1196" s="61"/>
      <c r="D1196" s="62">
        <v>7</v>
      </c>
      <c r="E1196" s="62"/>
      <c r="F1196" s="62">
        <v>3</v>
      </c>
      <c r="G1196" s="62">
        <v>1</v>
      </c>
      <c r="H1196" s="62"/>
      <c r="I1196" s="62">
        <v>8</v>
      </c>
      <c r="J1196" s="62"/>
      <c r="K1196" s="10">
        <f t="shared" si="35"/>
        <v>19</v>
      </c>
    </row>
    <row r="1197" spans="1:11" x14ac:dyDescent="0.25">
      <c r="A1197" s="59">
        <v>2003</v>
      </c>
      <c r="B1197" s="60" t="s">
        <v>59</v>
      </c>
      <c r="C1197" s="61"/>
      <c r="D1197" s="62">
        <v>3</v>
      </c>
      <c r="E1197" s="62">
        <v>1</v>
      </c>
      <c r="F1197" s="62">
        <v>2</v>
      </c>
      <c r="G1197" s="62"/>
      <c r="H1197" s="62"/>
      <c r="I1197" s="62">
        <v>1</v>
      </c>
      <c r="J1197" s="62"/>
      <c r="K1197" s="10">
        <f t="shared" si="35"/>
        <v>7</v>
      </c>
    </row>
    <row r="1198" spans="1:11" x14ac:dyDescent="0.25">
      <c r="A1198" s="59">
        <v>2004</v>
      </c>
      <c r="B1198" s="60" t="s">
        <v>59</v>
      </c>
      <c r="C1198" s="61"/>
      <c r="D1198" s="62">
        <v>1</v>
      </c>
      <c r="E1198" s="62"/>
      <c r="F1198" s="62">
        <v>1</v>
      </c>
      <c r="G1198" s="62">
        <v>1</v>
      </c>
      <c r="H1198" s="62">
        <v>1</v>
      </c>
      <c r="I1198" s="62">
        <v>2</v>
      </c>
      <c r="J1198" s="62"/>
      <c r="K1198" s="10">
        <f t="shared" si="35"/>
        <v>6</v>
      </c>
    </row>
    <row r="1199" spans="1:11" x14ac:dyDescent="0.25">
      <c r="A1199" s="59">
        <v>2004</v>
      </c>
      <c r="B1199" s="60" t="s">
        <v>59</v>
      </c>
      <c r="C1199" s="61"/>
      <c r="D1199" s="62">
        <v>17</v>
      </c>
      <c r="E1199" s="62"/>
      <c r="F1199" s="62">
        <v>11</v>
      </c>
      <c r="G1199" s="62">
        <v>3</v>
      </c>
      <c r="H1199" s="62">
        <v>3</v>
      </c>
      <c r="I1199" s="62">
        <v>15</v>
      </c>
      <c r="J1199" s="62">
        <v>5</v>
      </c>
      <c r="K1199" s="10">
        <f t="shared" si="35"/>
        <v>54</v>
      </c>
    </row>
    <row r="1200" spans="1:11" x14ac:dyDescent="0.25">
      <c r="A1200" s="59">
        <v>2004</v>
      </c>
      <c r="B1200" s="60" t="s">
        <v>59</v>
      </c>
      <c r="C1200" s="61"/>
      <c r="D1200" s="62">
        <v>2</v>
      </c>
      <c r="E1200" s="62"/>
      <c r="F1200" s="62">
        <v>2</v>
      </c>
      <c r="G1200" s="62">
        <v>1</v>
      </c>
      <c r="H1200" s="62"/>
      <c r="I1200" s="62">
        <v>2</v>
      </c>
      <c r="J1200" s="62"/>
      <c r="K1200" s="10">
        <f t="shared" si="35"/>
        <v>7</v>
      </c>
    </row>
    <row r="1201" spans="1:11" x14ac:dyDescent="0.25">
      <c r="A1201" s="59">
        <v>2004</v>
      </c>
      <c r="B1201" s="60" t="s">
        <v>59</v>
      </c>
      <c r="C1201" s="61"/>
      <c r="D1201" s="62">
        <v>9</v>
      </c>
      <c r="E1201" s="62"/>
      <c r="F1201" s="62">
        <v>4</v>
      </c>
      <c r="G1201" s="62"/>
      <c r="H1201" s="62"/>
      <c r="I1201" s="62">
        <v>5</v>
      </c>
      <c r="J1201" s="62"/>
      <c r="K1201" s="10">
        <f t="shared" si="35"/>
        <v>18</v>
      </c>
    </row>
    <row r="1202" spans="1:11" x14ac:dyDescent="0.25">
      <c r="A1202" s="59">
        <v>2004</v>
      </c>
      <c r="B1202" s="60" t="s">
        <v>59</v>
      </c>
      <c r="C1202" s="61"/>
      <c r="D1202" s="62">
        <v>5</v>
      </c>
      <c r="E1202" s="62"/>
      <c r="F1202" s="62">
        <v>2</v>
      </c>
      <c r="G1202" s="62">
        <v>2</v>
      </c>
      <c r="H1202" s="62"/>
      <c r="I1202" s="62">
        <v>5</v>
      </c>
      <c r="J1202" s="62">
        <v>1</v>
      </c>
      <c r="K1202" s="10">
        <f t="shared" si="35"/>
        <v>15</v>
      </c>
    </row>
    <row r="1203" spans="1:11" x14ac:dyDescent="0.25">
      <c r="A1203" s="59">
        <v>2005</v>
      </c>
      <c r="B1203" s="60" t="s">
        <v>59</v>
      </c>
      <c r="C1203" s="61"/>
      <c r="D1203" s="62"/>
      <c r="E1203" s="62"/>
      <c r="F1203" s="62"/>
      <c r="G1203" s="62"/>
      <c r="H1203" s="62"/>
      <c r="I1203" s="62">
        <v>2</v>
      </c>
      <c r="J1203" s="62">
        <v>1</v>
      </c>
      <c r="K1203" s="10">
        <f t="shared" si="35"/>
        <v>3</v>
      </c>
    </row>
    <row r="1204" spans="1:11" x14ac:dyDescent="0.25">
      <c r="A1204" s="59">
        <v>2005</v>
      </c>
      <c r="B1204" s="60" t="s">
        <v>59</v>
      </c>
      <c r="C1204" s="61">
        <v>1</v>
      </c>
      <c r="D1204" s="62">
        <v>15</v>
      </c>
      <c r="E1204" s="62">
        <v>1</v>
      </c>
      <c r="F1204" s="62">
        <v>7</v>
      </c>
      <c r="G1204" s="62">
        <v>2</v>
      </c>
      <c r="H1204" s="62">
        <v>1</v>
      </c>
      <c r="I1204" s="62">
        <v>9</v>
      </c>
      <c r="J1204" s="62">
        <v>1</v>
      </c>
      <c r="K1204" s="10">
        <f t="shared" si="35"/>
        <v>37</v>
      </c>
    </row>
    <row r="1205" spans="1:11" x14ac:dyDescent="0.25">
      <c r="A1205" s="59">
        <v>2005</v>
      </c>
      <c r="B1205" s="60" t="s">
        <v>59</v>
      </c>
      <c r="C1205" s="61"/>
      <c r="D1205" s="62">
        <v>3</v>
      </c>
      <c r="E1205" s="62"/>
      <c r="F1205" s="62">
        <v>1</v>
      </c>
      <c r="G1205" s="62"/>
      <c r="H1205" s="62">
        <v>1</v>
      </c>
      <c r="I1205" s="62">
        <v>2</v>
      </c>
      <c r="J1205" s="62">
        <v>3</v>
      </c>
      <c r="K1205" s="10">
        <f t="shared" si="35"/>
        <v>10</v>
      </c>
    </row>
    <row r="1206" spans="1:11" x14ac:dyDescent="0.25">
      <c r="A1206" s="59">
        <v>2005</v>
      </c>
      <c r="B1206" s="60" t="s">
        <v>59</v>
      </c>
      <c r="C1206" s="61"/>
      <c r="D1206" s="62">
        <v>4</v>
      </c>
      <c r="E1206" s="62"/>
      <c r="F1206" s="62">
        <v>3</v>
      </c>
      <c r="G1206" s="62"/>
      <c r="H1206" s="62"/>
      <c r="I1206" s="62">
        <v>16</v>
      </c>
      <c r="J1206" s="62"/>
      <c r="K1206" s="10">
        <f t="shared" si="35"/>
        <v>23</v>
      </c>
    </row>
    <row r="1207" spans="1:11" x14ac:dyDescent="0.25">
      <c r="A1207" s="59">
        <v>2005</v>
      </c>
      <c r="B1207" s="60" t="s">
        <v>59</v>
      </c>
      <c r="C1207" s="61"/>
      <c r="D1207" s="62">
        <v>4</v>
      </c>
      <c r="E1207" s="62"/>
      <c r="F1207" s="62"/>
      <c r="G1207" s="62">
        <v>1</v>
      </c>
      <c r="H1207" s="62"/>
      <c r="I1207" s="62">
        <v>3</v>
      </c>
      <c r="J1207" s="62">
        <v>2</v>
      </c>
      <c r="K1207" s="10">
        <f t="shared" si="35"/>
        <v>10</v>
      </c>
    </row>
    <row r="1208" spans="1:11" x14ac:dyDescent="0.25">
      <c r="A1208" s="59">
        <v>2006</v>
      </c>
      <c r="B1208" s="60" t="s">
        <v>59</v>
      </c>
      <c r="C1208" s="61"/>
      <c r="D1208" s="62"/>
      <c r="E1208" s="62"/>
      <c r="F1208" s="62"/>
      <c r="G1208" s="62"/>
      <c r="H1208" s="62"/>
      <c r="I1208" s="62">
        <v>1</v>
      </c>
      <c r="J1208" s="62"/>
      <c r="K1208" s="10">
        <f t="shared" si="35"/>
        <v>1</v>
      </c>
    </row>
    <row r="1209" spans="1:11" x14ac:dyDescent="0.25">
      <c r="A1209" s="59">
        <v>2006</v>
      </c>
      <c r="B1209" s="60" t="s">
        <v>59</v>
      </c>
      <c r="C1209" s="61">
        <v>1</v>
      </c>
      <c r="D1209" s="62">
        <v>10</v>
      </c>
      <c r="E1209" s="62">
        <v>1</v>
      </c>
      <c r="F1209" s="62">
        <v>10</v>
      </c>
      <c r="G1209" s="62">
        <v>2</v>
      </c>
      <c r="H1209" s="62">
        <v>1</v>
      </c>
      <c r="I1209" s="62">
        <v>8</v>
      </c>
      <c r="J1209" s="62">
        <v>4</v>
      </c>
      <c r="K1209" s="10">
        <f t="shared" si="35"/>
        <v>37</v>
      </c>
    </row>
    <row r="1210" spans="1:11" x14ac:dyDescent="0.25">
      <c r="A1210" s="59">
        <v>2006</v>
      </c>
      <c r="B1210" s="60" t="s">
        <v>59</v>
      </c>
      <c r="C1210" s="61"/>
      <c r="D1210" s="62">
        <v>4</v>
      </c>
      <c r="E1210" s="62"/>
      <c r="F1210" s="62">
        <v>2</v>
      </c>
      <c r="G1210" s="62">
        <v>1</v>
      </c>
      <c r="H1210" s="62"/>
      <c r="I1210" s="62">
        <v>1</v>
      </c>
      <c r="J1210" s="62">
        <v>2</v>
      </c>
      <c r="K1210" s="10">
        <f t="shared" si="35"/>
        <v>10</v>
      </c>
    </row>
    <row r="1211" spans="1:11" x14ac:dyDescent="0.25">
      <c r="A1211" s="59">
        <v>2006</v>
      </c>
      <c r="B1211" s="60" t="s">
        <v>59</v>
      </c>
      <c r="C1211" s="61"/>
      <c r="D1211" s="62">
        <v>10</v>
      </c>
      <c r="E1211" s="62"/>
      <c r="F1211" s="62">
        <v>3</v>
      </c>
      <c r="G1211" s="62">
        <v>1</v>
      </c>
      <c r="H1211" s="62">
        <v>1</v>
      </c>
      <c r="I1211" s="62"/>
      <c r="J1211" s="62">
        <v>2</v>
      </c>
      <c r="K1211" s="10">
        <f t="shared" si="35"/>
        <v>17</v>
      </c>
    </row>
    <row r="1212" spans="1:11" x14ac:dyDescent="0.25">
      <c r="A1212" s="59">
        <v>2006</v>
      </c>
      <c r="B1212" s="60" t="s">
        <v>59</v>
      </c>
      <c r="C1212" s="61"/>
      <c r="D1212" s="62">
        <v>5</v>
      </c>
      <c r="E1212" s="62"/>
      <c r="F1212" s="62">
        <v>1</v>
      </c>
      <c r="G1212" s="62"/>
      <c r="H1212" s="62"/>
      <c r="I1212" s="62">
        <v>5</v>
      </c>
      <c r="J1212" s="62"/>
      <c r="K1212" s="10">
        <f t="shared" si="35"/>
        <v>11</v>
      </c>
    </row>
    <row r="1213" spans="1:11" x14ac:dyDescent="0.25">
      <c r="A1213" s="59">
        <v>2007</v>
      </c>
      <c r="B1213" s="60" t="s">
        <v>59</v>
      </c>
      <c r="C1213" s="61"/>
      <c r="D1213" s="62">
        <v>4</v>
      </c>
      <c r="E1213" s="62"/>
      <c r="F1213" s="62">
        <v>1</v>
      </c>
      <c r="G1213" s="62">
        <v>2</v>
      </c>
      <c r="H1213" s="62"/>
      <c r="I1213" s="62"/>
      <c r="J1213" s="62"/>
      <c r="K1213" s="10">
        <f t="shared" si="35"/>
        <v>7</v>
      </c>
    </row>
    <row r="1214" spans="1:11" x14ac:dyDescent="0.25">
      <c r="A1214" s="59">
        <v>2007</v>
      </c>
      <c r="B1214" s="60" t="s">
        <v>59</v>
      </c>
      <c r="C1214" s="61"/>
      <c r="D1214" s="62">
        <v>10</v>
      </c>
      <c r="E1214" s="62">
        <v>2</v>
      </c>
      <c r="F1214" s="62">
        <v>9</v>
      </c>
      <c r="G1214" s="62">
        <v>2</v>
      </c>
      <c r="H1214" s="62"/>
      <c r="I1214" s="62">
        <v>12</v>
      </c>
      <c r="J1214" s="62">
        <v>8</v>
      </c>
      <c r="K1214" s="10">
        <f t="shared" si="35"/>
        <v>43</v>
      </c>
    </row>
    <row r="1215" spans="1:11" x14ac:dyDescent="0.25">
      <c r="A1215" s="59">
        <v>2007</v>
      </c>
      <c r="B1215" s="60" t="s">
        <v>59</v>
      </c>
      <c r="C1215" s="61">
        <v>1</v>
      </c>
      <c r="D1215" s="62">
        <v>2</v>
      </c>
      <c r="E1215" s="62"/>
      <c r="F1215" s="62"/>
      <c r="G1215" s="62"/>
      <c r="H1215" s="62"/>
      <c r="I1215" s="62">
        <v>4</v>
      </c>
      <c r="J1215" s="62">
        <v>1</v>
      </c>
      <c r="K1215" s="10">
        <f t="shared" si="35"/>
        <v>8</v>
      </c>
    </row>
    <row r="1216" spans="1:11" x14ac:dyDescent="0.25">
      <c r="A1216" s="59">
        <v>2007</v>
      </c>
      <c r="B1216" s="60" t="s">
        <v>59</v>
      </c>
      <c r="C1216" s="61"/>
      <c r="D1216" s="62">
        <v>5</v>
      </c>
      <c r="E1216" s="62"/>
      <c r="F1216" s="62">
        <v>1</v>
      </c>
      <c r="G1216" s="62"/>
      <c r="H1216" s="62">
        <v>1</v>
      </c>
      <c r="I1216" s="62">
        <v>2</v>
      </c>
      <c r="J1216" s="62"/>
      <c r="K1216" s="10">
        <f t="shared" si="35"/>
        <v>9</v>
      </c>
    </row>
    <row r="1217" spans="1:11" x14ac:dyDescent="0.25">
      <c r="A1217" s="59">
        <v>2007</v>
      </c>
      <c r="B1217" s="60" t="s">
        <v>59</v>
      </c>
      <c r="C1217" s="61"/>
      <c r="D1217" s="62">
        <v>5</v>
      </c>
      <c r="E1217" s="62"/>
      <c r="F1217" s="62"/>
      <c r="G1217" s="62">
        <v>1</v>
      </c>
      <c r="H1217" s="62"/>
      <c r="I1217" s="62">
        <v>5</v>
      </c>
      <c r="J1217" s="62">
        <v>1</v>
      </c>
      <c r="K1217" s="10">
        <f t="shared" si="35"/>
        <v>12</v>
      </c>
    </row>
    <row r="1218" spans="1:11" x14ac:dyDescent="0.25">
      <c r="A1218" s="59">
        <v>2008</v>
      </c>
      <c r="B1218" s="60" t="s">
        <v>59</v>
      </c>
      <c r="C1218" s="61"/>
      <c r="D1218" s="62"/>
      <c r="E1218" s="62"/>
      <c r="F1218" s="62"/>
      <c r="G1218" s="62"/>
      <c r="H1218" s="62"/>
      <c r="I1218" s="62">
        <v>2</v>
      </c>
      <c r="J1218" s="62">
        <v>1</v>
      </c>
      <c r="K1218" s="10">
        <f t="shared" si="35"/>
        <v>3</v>
      </c>
    </row>
    <row r="1219" spans="1:11" x14ac:dyDescent="0.25">
      <c r="A1219" s="59">
        <v>2008</v>
      </c>
      <c r="B1219" s="60" t="s">
        <v>59</v>
      </c>
      <c r="C1219" s="61"/>
      <c r="D1219" s="62">
        <v>8</v>
      </c>
      <c r="E1219" s="62">
        <v>1</v>
      </c>
      <c r="F1219" s="62">
        <v>14</v>
      </c>
      <c r="G1219" s="62">
        <v>2</v>
      </c>
      <c r="H1219" s="62">
        <v>2</v>
      </c>
      <c r="I1219" s="62">
        <v>9</v>
      </c>
      <c r="J1219" s="62">
        <v>11</v>
      </c>
      <c r="K1219" s="10">
        <f t="shared" si="35"/>
        <v>47</v>
      </c>
    </row>
    <row r="1220" spans="1:11" x14ac:dyDescent="0.25">
      <c r="A1220" s="59">
        <v>2008</v>
      </c>
      <c r="B1220" s="60" t="s">
        <v>59</v>
      </c>
      <c r="C1220" s="61"/>
      <c r="D1220" s="62">
        <v>1</v>
      </c>
      <c r="E1220" s="62"/>
      <c r="F1220" s="62">
        <v>2</v>
      </c>
      <c r="G1220" s="62">
        <v>3</v>
      </c>
      <c r="H1220" s="62"/>
      <c r="I1220" s="62">
        <v>2</v>
      </c>
      <c r="J1220" s="62">
        <v>3</v>
      </c>
      <c r="K1220" s="10">
        <f t="shared" si="35"/>
        <v>11</v>
      </c>
    </row>
    <row r="1221" spans="1:11" x14ac:dyDescent="0.25">
      <c r="A1221" s="59">
        <v>2008</v>
      </c>
      <c r="B1221" s="60" t="s">
        <v>59</v>
      </c>
      <c r="C1221" s="61"/>
      <c r="D1221" s="62"/>
      <c r="E1221" s="62"/>
      <c r="F1221" s="62"/>
      <c r="G1221" s="62"/>
      <c r="H1221" s="62"/>
      <c r="I1221" s="62"/>
      <c r="J1221" s="62">
        <v>1</v>
      </c>
      <c r="K1221" s="10">
        <f t="shared" si="35"/>
        <v>1</v>
      </c>
    </row>
    <row r="1222" spans="1:11" x14ac:dyDescent="0.25">
      <c r="A1222" s="59">
        <v>2008</v>
      </c>
      <c r="B1222" s="60" t="s">
        <v>59</v>
      </c>
      <c r="C1222" s="61"/>
      <c r="D1222" s="62">
        <v>1</v>
      </c>
      <c r="E1222" s="62"/>
      <c r="F1222" s="62">
        <v>4</v>
      </c>
      <c r="G1222" s="62">
        <v>2</v>
      </c>
      <c r="H1222" s="62"/>
      <c r="I1222" s="62">
        <v>6</v>
      </c>
      <c r="J1222" s="62"/>
      <c r="K1222" s="10">
        <f t="shared" si="35"/>
        <v>13</v>
      </c>
    </row>
    <row r="1223" spans="1:11" x14ac:dyDescent="0.25">
      <c r="A1223" s="59">
        <v>2008</v>
      </c>
      <c r="B1223" s="60" t="s">
        <v>59</v>
      </c>
      <c r="C1223" s="61"/>
      <c r="D1223" s="62">
        <v>2</v>
      </c>
      <c r="E1223" s="62">
        <v>1</v>
      </c>
      <c r="F1223" s="62">
        <v>2</v>
      </c>
      <c r="G1223" s="62">
        <v>2</v>
      </c>
      <c r="H1223" s="62"/>
      <c r="I1223" s="62">
        <v>6</v>
      </c>
      <c r="J1223" s="62">
        <v>2</v>
      </c>
      <c r="K1223" s="10">
        <f t="shared" si="35"/>
        <v>15</v>
      </c>
    </row>
    <row r="1224" spans="1:11" x14ac:dyDescent="0.25">
      <c r="A1224" s="59">
        <v>2009</v>
      </c>
      <c r="B1224" s="60" t="s">
        <v>59</v>
      </c>
      <c r="C1224" s="61"/>
      <c r="D1224" s="62">
        <v>2</v>
      </c>
      <c r="E1224" s="62"/>
      <c r="F1224" s="62"/>
      <c r="G1224" s="62"/>
      <c r="H1224" s="62"/>
      <c r="I1224" s="62">
        <v>1</v>
      </c>
      <c r="J1224" s="62"/>
      <c r="K1224" s="10">
        <f t="shared" si="35"/>
        <v>3</v>
      </c>
    </row>
    <row r="1225" spans="1:11" x14ac:dyDescent="0.25">
      <c r="A1225" s="59">
        <v>2009</v>
      </c>
      <c r="B1225" s="60" t="s">
        <v>59</v>
      </c>
      <c r="C1225" s="61"/>
      <c r="D1225" s="62">
        <v>8</v>
      </c>
      <c r="E1225" s="62"/>
      <c r="F1225" s="62">
        <v>8</v>
      </c>
      <c r="G1225" s="62">
        <v>1</v>
      </c>
      <c r="H1225" s="62"/>
      <c r="I1225" s="62">
        <v>11</v>
      </c>
      <c r="J1225" s="62">
        <v>9</v>
      </c>
      <c r="K1225" s="10">
        <f t="shared" si="35"/>
        <v>37</v>
      </c>
    </row>
    <row r="1226" spans="1:11" x14ac:dyDescent="0.25">
      <c r="A1226" s="59">
        <v>2009</v>
      </c>
      <c r="B1226" s="60" t="s">
        <v>59</v>
      </c>
      <c r="C1226" s="61"/>
      <c r="D1226" s="62">
        <v>2</v>
      </c>
      <c r="E1226" s="62"/>
      <c r="F1226" s="62">
        <v>3</v>
      </c>
      <c r="G1226" s="62"/>
      <c r="H1226" s="62"/>
      <c r="I1226" s="62">
        <v>2</v>
      </c>
      <c r="J1226" s="62">
        <v>2</v>
      </c>
      <c r="K1226" s="10">
        <f t="shared" si="35"/>
        <v>9</v>
      </c>
    </row>
    <row r="1227" spans="1:11" x14ac:dyDescent="0.25">
      <c r="A1227" s="59">
        <v>2009</v>
      </c>
      <c r="B1227" s="60" t="s">
        <v>59</v>
      </c>
      <c r="C1227" s="61"/>
      <c r="D1227" s="62">
        <v>3</v>
      </c>
      <c r="E1227" s="62"/>
      <c r="F1227" s="62">
        <v>1</v>
      </c>
      <c r="G1227" s="62">
        <v>1</v>
      </c>
      <c r="H1227" s="62">
        <v>1</v>
      </c>
      <c r="I1227" s="62">
        <v>1</v>
      </c>
      <c r="J1227" s="62">
        <v>5</v>
      </c>
      <c r="K1227" s="10">
        <f t="shared" si="35"/>
        <v>12</v>
      </c>
    </row>
    <row r="1228" spans="1:11" x14ac:dyDescent="0.25">
      <c r="A1228" s="59">
        <v>2009</v>
      </c>
      <c r="B1228" s="60" t="s">
        <v>59</v>
      </c>
      <c r="C1228" s="61"/>
      <c r="D1228" s="62">
        <v>4</v>
      </c>
      <c r="E1228" s="62"/>
      <c r="F1228" s="62"/>
      <c r="G1228" s="62"/>
      <c r="H1228" s="62"/>
      <c r="I1228" s="62">
        <v>3</v>
      </c>
      <c r="J1228" s="62">
        <v>1</v>
      </c>
      <c r="K1228" s="10">
        <f t="shared" si="35"/>
        <v>8</v>
      </c>
    </row>
    <row r="1229" spans="1:11" x14ac:dyDescent="0.25">
      <c r="A1229" s="59">
        <v>2010</v>
      </c>
      <c r="B1229" s="60" t="s">
        <v>59</v>
      </c>
      <c r="C1229" s="61"/>
      <c r="D1229" s="62">
        <v>2</v>
      </c>
      <c r="E1229" s="62"/>
      <c r="F1229" s="62">
        <v>1</v>
      </c>
      <c r="G1229" s="62"/>
      <c r="H1229" s="62"/>
      <c r="I1229" s="62">
        <v>2</v>
      </c>
      <c r="J1229" s="62"/>
      <c r="K1229" s="10">
        <f t="shared" si="35"/>
        <v>5</v>
      </c>
    </row>
    <row r="1230" spans="1:11" x14ac:dyDescent="0.25">
      <c r="A1230" s="59">
        <v>2010</v>
      </c>
      <c r="B1230" s="60" t="s">
        <v>59</v>
      </c>
      <c r="C1230" s="61">
        <v>1</v>
      </c>
      <c r="D1230" s="62">
        <v>11</v>
      </c>
      <c r="E1230" s="62"/>
      <c r="F1230" s="62">
        <v>3</v>
      </c>
      <c r="G1230" s="62">
        <v>1</v>
      </c>
      <c r="H1230" s="62">
        <v>3</v>
      </c>
      <c r="I1230" s="62">
        <v>11</v>
      </c>
      <c r="J1230" s="62">
        <v>6</v>
      </c>
      <c r="K1230" s="10">
        <f t="shared" si="35"/>
        <v>36</v>
      </c>
    </row>
    <row r="1231" spans="1:11" x14ac:dyDescent="0.25">
      <c r="A1231" s="59">
        <v>2010</v>
      </c>
      <c r="B1231" s="60" t="s">
        <v>59</v>
      </c>
      <c r="C1231" s="61"/>
      <c r="D1231" s="62">
        <v>1</v>
      </c>
      <c r="E1231" s="62"/>
      <c r="F1231" s="62">
        <v>3</v>
      </c>
      <c r="G1231" s="62"/>
      <c r="H1231" s="62">
        <v>2</v>
      </c>
      <c r="I1231" s="62">
        <v>3</v>
      </c>
      <c r="J1231" s="62"/>
      <c r="K1231" s="10">
        <f t="shared" si="35"/>
        <v>9</v>
      </c>
    </row>
    <row r="1232" spans="1:11" x14ac:dyDescent="0.25">
      <c r="A1232" s="59">
        <v>2010</v>
      </c>
      <c r="B1232" s="60" t="s">
        <v>59</v>
      </c>
      <c r="C1232" s="61"/>
      <c r="D1232" s="62">
        <v>6</v>
      </c>
      <c r="E1232" s="62"/>
      <c r="F1232" s="62">
        <v>2</v>
      </c>
      <c r="G1232" s="62"/>
      <c r="H1232" s="62"/>
      <c r="I1232" s="62">
        <v>6</v>
      </c>
      <c r="J1232" s="62">
        <v>4</v>
      </c>
      <c r="K1232" s="10">
        <f t="shared" si="35"/>
        <v>18</v>
      </c>
    </row>
    <row r="1233" spans="1:11" x14ac:dyDescent="0.25">
      <c r="A1233" s="59">
        <v>2010</v>
      </c>
      <c r="B1233" s="60" t="s">
        <v>59</v>
      </c>
      <c r="C1233" s="61"/>
      <c r="D1233" s="62">
        <v>3</v>
      </c>
      <c r="E1233" s="62"/>
      <c r="F1233" s="62">
        <v>1</v>
      </c>
      <c r="G1233" s="62"/>
      <c r="H1233" s="62"/>
      <c r="I1233" s="62"/>
      <c r="J1233" s="62">
        <v>1</v>
      </c>
      <c r="K1233" s="10">
        <f t="shared" ref="K1233:K1296" si="36">SUM(C1233:J1233)</f>
        <v>5</v>
      </c>
    </row>
    <row r="1234" spans="1:11" x14ac:dyDescent="0.25">
      <c r="A1234" s="59">
        <v>2011</v>
      </c>
      <c r="B1234" s="60" t="s">
        <v>59</v>
      </c>
      <c r="C1234" s="61"/>
      <c r="D1234" s="62"/>
      <c r="E1234" s="62"/>
      <c r="F1234" s="62">
        <v>1</v>
      </c>
      <c r="G1234" s="62"/>
      <c r="H1234" s="62"/>
      <c r="I1234" s="62">
        <v>3</v>
      </c>
      <c r="J1234" s="62"/>
      <c r="K1234" s="10">
        <f t="shared" si="36"/>
        <v>4</v>
      </c>
    </row>
    <row r="1235" spans="1:11" x14ac:dyDescent="0.25">
      <c r="A1235" s="59">
        <v>2011</v>
      </c>
      <c r="B1235" s="60" t="s">
        <v>59</v>
      </c>
      <c r="C1235" s="61"/>
      <c r="D1235" s="62">
        <v>8</v>
      </c>
      <c r="E1235" s="62">
        <v>2</v>
      </c>
      <c r="F1235" s="62">
        <v>8</v>
      </c>
      <c r="G1235" s="62">
        <v>3</v>
      </c>
      <c r="H1235" s="62">
        <v>1</v>
      </c>
      <c r="I1235" s="62">
        <v>5</v>
      </c>
      <c r="J1235" s="62">
        <v>5</v>
      </c>
      <c r="K1235" s="10">
        <f t="shared" si="36"/>
        <v>32</v>
      </c>
    </row>
    <row r="1236" spans="1:11" x14ac:dyDescent="0.25">
      <c r="A1236" s="59">
        <v>2011</v>
      </c>
      <c r="B1236" s="60" t="s">
        <v>59</v>
      </c>
      <c r="C1236" s="61"/>
      <c r="D1236" s="62"/>
      <c r="E1236" s="62"/>
      <c r="F1236" s="62">
        <v>2</v>
      </c>
      <c r="G1236" s="62">
        <v>1</v>
      </c>
      <c r="H1236" s="62"/>
      <c r="I1236" s="62">
        <v>3</v>
      </c>
      <c r="J1236" s="62"/>
      <c r="K1236" s="10">
        <f t="shared" si="36"/>
        <v>6</v>
      </c>
    </row>
    <row r="1237" spans="1:11" x14ac:dyDescent="0.25">
      <c r="A1237" s="59">
        <v>2011</v>
      </c>
      <c r="B1237" s="60" t="s">
        <v>59</v>
      </c>
      <c r="C1237" s="61"/>
      <c r="D1237" s="62">
        <v>4</v>
      </c>
      <c r="E1237" s="62">
        <v>2</v>
      </c>
      <c r="F1237" s="62"/>
      <c r="G1237" s="62">
        <v>1</v>
      </c>
      <c r="H1237" s="62"/>
      <c r="I1237" s="62">
        <v>4</v>
      </c>
      <c r="J1237" s="62">
        <v>2</v>
      </c>
      <c r="K1237" s="10">
        <f t="shared" si="36"/>
        <v>13</v>
      </c>
    </row>
    <row r="1238" spans="1:11" x14ac:dyDescent="0.25">
      <c r="A1238" s="59">
        <v>2011</v>
      </c>
      <c r="B1238" s="60" t="s">
        <v>59</v>
      </c>
      <c r="C1238" s="61"/>
      <c r="D1238" s="62">
        <v>3</v>
      </c>
      <c r="E1238" s="62"/>
      <c r="F1238" s="62">
        <v>2</v>
      </c>
      <c r="G1238" s="62">
        <v>1</v>
      </c>
      <c r="H1238" s="62">
        <v>1</v>
      </c>
      <c r="I1238" s="62">
        <v>4</v>
      </c>
      <c r="J1238" s="62">
        <v>1</v>
      </c>
      <c r="K1238" s="10">
        <f t="shared" si="36"/>
        <v>12</v>
      </c>
    </row>
    <row r="1239" spans="1:11" x14ac:dyDescent="0.25">
      <c r="A1239" s="59">
        <v>2012</v>
      </c>
      <c r="B1239" s="60" t="s">
        <v>59</v>
      </c>
      <c r="C1239" s="61"/>
      <c r="D1239" s="62"/>
      <c r="E1239" s="62"/>
      <c r="F1239" s="62">
        <v>2</v>
      </c>
      <c r="G1239" s="62">
        <v>1</v>
      </c>
      <c r="H1239" s="62"/>
      <c r="I1239" s="62">
        <v>1</v>
      </c>
      <c r="J1239" s="62"/>
      <c r="K1239" s="10">
        <f t="shared" si="36"/>
        <v>4</v>
      </c>
    </row>
    <row r="1240" spans="1:11" x14ac:dyDescent="0.25">
      <c r="A1240" s="59">
        <v>2012</v>
      </c>
      <c r="B1240" s="60" t="s">
        <v>59</v>
      </c>
      <c r="C1240" s="61">
        <v>1</v>
      </c>
      <c r="D1240" s="62">
        <v>10</v>
      </c>
      <c r="E1240" s="62">
        <v>1</v>
      </c>
      <c r="F1240" s="62">
        <v>11</v>
      </c>
      <c r="G1240" s="62">
        <v>5</v>
      </c>
      <c r="H1240" s="62"/>
      <c r="I1240" s="62">
        <v>11</v>
      </c>
      <c r="J1240" s="62">
        <v>11</v>
      </c>
      <c r="K1240" s="10">
        <f t="shared" si="36"/>
        <v>50</v>
      </c>
    </row>
    <row r="1241" spans="1:11" x14ac:dyDescent="0.25">
      <c r="A1241" s="59">
        <v>2012</v>
      </c>
      <c r="B1241" s="60" t="s">
        <v>59</v>
      </c>
      <c r="C1241" s="61"/>
      <c r="D1241" s="62">
        <v>2</v>
      </c>
      <c r="E1241" s="62"/>
      <c r="F1241" s="62">
        <v>5</v>
      </c>
      <c r="G1241" s="62"/>
      <c r="H1241" s="62"/>
      <c r="I1241" s="62">
        <v>4</v>
      </c>
      <c r="J1241" s="62">
        <v>1</v>
      </c>
      <c r="K1241" s="10">
        <f t="shared" si="36"/>
        <v>12</v>
      </c>
    </row>
    <row r="1242" spans="1:11" x14ac:dyDescent="0.25">
      <c r="A1242" s="59">
        <v>2012</v>
      </c>
      <c r="B1242" s="60" t="s">
        <v>59</v>
      </c>
      <c r="C1242" s="61"/>
      <c r="D1242" s="62">
        <v>5</v>
      </c>
      <c r="E1242" s="62"/>
      <c r="F1242" s="62">
        <v>4</v>
      </c>
      <c r="G1242" s="62">
        <v>1</v>
      </c>
      <c r="H1242" s="62">
        <v>3</v>
      </c>
      <c r="I1242" s="62"/>
      <c r="J1242" s="62">
        <v>2</v>
      </c>
      <c r="K1242" s="10">
        <f t="shared" si="36"/>
        <v>15</v>
      </c>
    </row>
    <row r="1243" spans="1:11" x14ac:dyDescent="0.25">
      <c r="A1243" s="59">
        <v>2012</v>
      </c>
      <c r="B1243" s="60" t="s">
        <v>59</v>
      </c>
      <c r="C1243" s="61"/>
      <c r="D1243" s="62">
        <v>3</v>
      </c>
      <c r="E1243" s="62"/>
      <c r="F1243" s="62">
        <v>3</v>
      </c>
      <c r="G1243" s="62"/>
      <c r="H1243" s="62"/>
      <c r="I1243" s="62">
        <v>1</v>
      </c>
      <c r="J1243" s="62">
        <v>4</v>
      </c>
      <c r="K1243" s="10">
        <f t="shared" si="36"/>
        <v>11</v>
      </c>
    </row>
    <row r="1244" spans="1:11" x14ac:dyDescent="0.25">
      <c r="A1244" s="59">
        <v>2013</v>
      </c>
      <c r="B1244" s="60" t="s">
        <v>59</v>
      </c>
      <c r="C1244" s="61"/>
      <c r="D1244" s="62">
        <v>1</v>
      </c>
      <c r="E1244" s="62"/>
      <c r="F1244" s="62">
        <v>3</v>
      </c>
      <c r="G1244" s="62">
        <v>1</v>
      </c>
      <c r="H1244" s="62"/>
      <c r="I1244" s="62">
        <v>1</v>
      </c>
      <c r="J1244" s="62"/>
      <c r="K1244" s="10">
        <f t="shared" si="36"/>
        <v>6</v>
      </c>
    </row>
    <row r="1245" spans="1:11" x14ac:dyDescent="0.25">
      <c r="A1245" s="59">
        <v>2013</v>
      </c>
      <c r="B1245" s="60" t="s">
        <v>59</v>
      </c>
      <c r="C1245" s="61"/>
      <c r="D1245" s="62">
        <v>12</v>
      </c>
      <c r="E1245" s="62"/>
      <c r="F1245" s="62">
        <v>4</v>
      </c>
      <c r="G1245" s="62"/>
      <c r="H1245" s="62"/>
      <c r="I1245" s="62">
        <v>10</v>
      </c>
      <c r="J1245" s="62">
        <v>4</v>
      </c>
      <c r="K1245" s="10">
        <f t="shared" si="36"/>
        <v>30</v>
      </c>
    </row>
    <row r="1246" spans="1:11" x14ac:dyDescent="0.25">
      <c r="A1246" s="59">
        <v>2013</v>
      </c>
      <c r="B1246" s="60" t="s">
        <v>59</v>
      </c>
      <c r="C1246" s="61"/>
      <c r="D1246" s="62">
        <v>2</v>
      </c>
      <c r="E1246" s="62"/>
      <c r="F1246" s="62"/>
      <c r="G1246" s="62">
        <v>1</v>
      </c>
      <c r="H1246" s="62"/>
      <c r="I1246" s="62"/>
      <c r="J1246" s="62">
        <v>2</v>
      </c>
      <c r="K1246" s="10">
        <f t="shared" si="36"/>
        <v>5</v>
      </c>
    </row>
    <row r="1247" spans="1:11" x14ac:dyDescent="0.25">
      <c r="A1247" s="59">
        <v>2013</v>
      </c>
      <c r="B1247" s="60" t="s">
        <v>59</v>
      </c>
      <c r="C1247" s="61"/>
      <c r="D1247" s="62">
        <v>2</v>
      </c>
      <c r="E1247" s="62"/>
      <c r="F1247" s="62">
        <v>5</v>
      </c>
      <c r="G1247" s="62"/>
      <c r="H1247" s="62"/>
      <c r="I1247" s="62">
        <v>2</v>
      </c>
      <c r="J1247" s="62"/>
      <c r="K1247" s="10">
        <f t="shared" si="36"/>
        <v>9</v>
      </c>
    </row>
    <row r="1248" spans="1:11" x14ac:dyDescent="0.25">
      <c r="A1248" s="59">
        <v>2013</v>
      </c>
      <c r="B1248" s="60" t="s">
        <v>59</v>
      </c>
      <c r="C1248" s="61"/>
      <c r="D1248" s="62">
        <v>4</v>
      </c>
      <c r="E1248" s="62"/>
      <c r="F1248" s="62">
        <v>1</v>
      </c>
      <c r="G1248" s="62">
        <v>2</v>
      </c>
      <c r="H1248" s="62"/>
      <c r="I1248" s="62">
        <v>2</v>
      </c>
      <c r="J1248" s="62">
        <v>8</v>
      </c>
      <c r="K1248" s="10">
        <f t="shared" si="36"/>
        <v>17</v>
      </c>
    </row>
    <row r="1249" spans="1:11" x14ac:dyDescent="0.25">
      <c r="A1249" s="59">
        <v>2014</v>
      </c>
      <c r="B1249" s="60" t="s">
        <v>59</v>
      </c>
      <c r="C1249" s="61"/>
      <c r="D1249" s="62"/>
      <c r="E1249" s="62"/>
      <c r="F1249" s="62">
        <v>1</v>
      </c>
      <c r="G1249" s="62">
        <v>1</v>
      </c>
      <c r="H1249" s="62"/>
      <c r="I1249" s="62">
        <v>2</v>
      </c>
      <c r="J1249" s="62"/>
      <c r="K1249" s="10">
        <f t="shared" si="36"/>
        <v>4</v>
      </c>
    </row>
    <row r="1250" spans="1:11" x14ac:dyDescent="0.25">
      <c r="A1250" s="59">
        <v>2014</v>
      </c>
      <c r="B1250" s="60" t="s">
        <v>59</v>
      </c>
      <c r="C1250" s="61"/>
      <c r="D1250" s="62">
        <v>9</v>
      </c>
      <c r="E1250" s="62"/>
      <c r="F1250" s="62">
        <v>6</v>
      </c>
      <c r="G1250" s="62">
        <v>9</v>
      </c>
      <c r="H1250" s="62">
        <v>2</v>
      </c>
      <c r="I1250" s="62">
        <v>9</v>
      </c>
      <c r="J1250" s="62">
        <v>8</v>
      </c>
      <c r="K1250" s="10">
        <f t="shared" si="36"/>
        <v>43</v>
      </c>
    </row>
    <row r="1251" spans="1:11" x14ac:dyDescent="0.25">
      <c r="A1251" s="59">
        <v>2014</v>
      </c>
      <c r="B1251" s="60" t="s">
        <v>59</v>
      </c>
      <c r="C1251" s="61"/>
      <c r="D1251" s="62">
        <v>4</v>
      </c>
      <c r="E1251" s="62"/>
      <c r="F1251" s="62">
        <v>1</v>
      </c>
      <c r="G1251" s="62"/>
      <c r="H1251" s="62">
        <v>1</v>
      </c>
      <c r="I1251" s="62"/>
      <c r="J1251" s="62">
        <v>2</v>
      </c>
      <c r="K1251" s="10">
        <f t="shared" si="36"/>
        <v>8</v>
      </c>
    </row>
    <row r="1252" spans="1:11" x14ac:dyDescent="0.25">
      <c r="A1252" s="59">
        <v>2014</v>
      </c>
      <c r="B1252" s="60" t="s">
        <v>59</v>
      </c>
      <c r="C1252" s="61"/>
      <c r="D1252" s="62">
        <v>1</v>
      </c>
      <c r="E1252" s="62"/>
      <c r="F1252" s="62">
        <v>1</v>
      </c>
      <c r="G1252" s="62">
        <v>4</v>
      </c>
      <c r="H1252" s="62"/>
      <c r="I1252" s="62">
        <v>5</v>
      </c>
      <c r="J1252" s="62">
        <v>1</v>
      </c>
      <c r="K1252" s="10">
        <f t="shared" si="36"/>
        <v>12</v>
      </c>
    </row>
    <row r="1253" spans="1:11" x14ac:dyDescent="0.25">
      <c r="A1253" s="59">
        <v>2014</v>
      </c>
      <c r="B1253" s="60" t="s">
        <v>59</v>
      </c>
      <c r="C1253" s="61"/>
      <c r="D1253" s="62">
        <v>6</v>
      </c>
      <c r="E1253" s="62"/>
      <c r="F1253" s="62"/>
      <c r="G1253" s="62">
        <v>1</v>
      </c>
      <c r="H1253" s="62"/>
      <c r="I1253" s="62">
        <v>3</v>
      </c>
      <c r="J1253" s="62"/>
      <c r="K1253" s="10">
        <f t="shared" si="36"/>
        <v>10</v>
      </c>
    </row>
    <row r="1254" spans="1:11" x14ac:dyDescent="0.25">
      <c r="A1254" s="59">
        <v>2000</v>
      </c>
      <c r="B1254" s="60" t="s">
        <v>59</v>
      </c>
      <c r="C1254" s="61"/>
      <c r="D1254" s="62">
        <v>1</v>
      </c>
      <c r="E1254" s="62">
        <v>1</v>
      </c>
      <c r="F1254" s="62">
        <v>1</v>
      </c>
      <c r="G1254" s="62"/>
      <c r="H1254" s="62"/>
      <c r="I1254" s="62"/>
      <c r="J1254" s="62"/>
      <c r="K1254" s="10">
        <f t="shared" si="36"/>
        <v>3</v>
      </c>
    </row>
    <row r="1255" spans="1:11" x14ac:dyDescent="0.25">
      <c r="A1255" s="59">
        <v>2000</v>
      </c>
      <c r="B1255" s="60" t="s">
        <v>59</v>
      </c>
      <c r="C1255" s="61"/>
      <c r="D1255" s="62">
        <v>57</v>
      </c>
      <c r="E1255" s="62">
        <v>1</v>
      </c>
      <c r="F1255" s="62">
        <v>18</v>
      </c>
      <c r="G1255" s="62">
        <v>13</v>
      </c>
      <c r="H1255" s="62">
        <v>4</v>
      </c>
      <c r="I1255" s="62">
        <v>26</v>
      </c>
      <c r="J1255" s="62">
        <v>9</v>
      </c>
      <c r="K1255" s="10">
        <f t="shared" si="36"/>
        <v>128</v>
      </c>
    </row>
    <row r="1256" spans="1:11" x14ac:dyDescent="0.25">
      <c r="A1256" s="59">
        <v>2000</v>
      </c>
      <c r="B1256" s="60" t="s">
        <v>59</v>
      </c>
      <c r="C1256" s="61"/>
      <c r="D1256" s="62">
        <v>3</v>
      </c>
      <c r="E1256" s="62"/>
      <c r="F1256" s="62">
        <v>2</v>
      </c>
      <c r="G1256" s="62"/>
      <c r="H1256" s="62"/>
      <c r="I1256" s="62">
        <v>2</v>
      </c>
      <c r="J1256" s="62"/>
      <c r="K1256" s="10">
        <f t="shared" si="36"/>
        <v>7</v>
      </c>
    </row>
    <row r="1257" spans="1:11" x14ac:dyDescent="0.25">
      <c r="A1257" s="59">
        <v>2000</v>
      </c>
      <c r="B1257" s="60" t="s">
        <v>59</v>
      </c>
      <c r="C1257" s="61"/>
      <c r="D1257" s="62"/>
      <c r="E1257" s="62">
        <v>4</v>
      </c>
      <c r="F1257" s="62"/>
      <c r="G1257" s="62"/>
      <c r="H1257" s="62"/>
      <c r="I1257" s="62"/>
      <c r="J1257" s="62"/>
      <c r="K1257" s="10">
        <f t="shared" si="36"/>
        <v>4</v>
      </c>
    </row>
    <row r="1258" spans="1:11" x14ac:dyDescent="0.25">
      <c r="A1258" s="59">
        <v>2000</v>
      </c>
      <c r="B1258" s="60" t="s">
        <v>59</v>
      </c>
      <c r="C1258" s="61"/>
      <c r="D1258" s="62">
        <v>16</v>
      </c>
      <c r="E1258" s="62"/>
      <c r="F1258" s="62">
        <v>14</v>
      </c>
      <c r="G1258" s="62">
        <v>5</v>
      </c>
      <c r="H1258" s="62">
        <v>1</v>
      </c>
      <c r="I1258" s="62">
        <v>11</v>
      </c>
      <c r="J1258" s="62">
        <v>1</v>
      </c>
      <c r="K1258" s="10">
        <f t="shared" si="36"/>
        <v>48</v>
      </c>
    </row>
    <row r="1259" spans="1:11" x14ac:dyDescent="0.25">
      <c r="A1259" s="59">
        <v>2000</v>
      </c>
      <c r="B1259" s="60" t="s">
        <v>59</v>
      </c>
      <c r="C1259" s="61"/>
      <c r="D1259" s="62">
        <v>7</v>
      </c>
      <c r="E1259" s="62"/>
      <c r="F1259" s="62">
        <v>5</v>
      </c>
      <c r="G1259" s="62">
        <v>1</v>
      </c>
      <c r="H1259" s="62">
        <v>1</v>
      </c>
      <c r="I1259" s="62">
        <v>1</v>
      </c>
      <c r="J1259" s="62">
        <v>3</v>
      </c>
      <c r="K1259" s="10">
        <f t="shared" si="36"/>
        <v>18</v>
      </c>
    </row>
    <row r="1260" spans="1:11" x14ac:dyDescent="0.25">
      <c r="A1260" s="59">
        <v>2001</v>
      </c>
      <c r="B1260" s="60" t="s">
        <v>59</v>
      </c>
      <c r="C1260" s="61"/>
      <c r="D1260" s="62">
        <v>2</v>
      </c>
      <c r="E1260" s="62"/>
      <c r="F1260" s="62">
        <v>2</v>
      </c>
      <c r="G1260" s="62">
        <v>1</v>
      </c>
      <c r="H1260" s="62"/>
      <c r="I1260" s="62"/>
      <c r="J1260" s="62">
        <v>1</v>
      </c>
      <c r="K1260" s="10">
        <f t="shared" si="36"/>
        <v>6</v>
      </c>
    </row>
    <row r="1261" spans="1:11" x14ac:dyDescent="0.25">
      <c r="A1261" s="59">
        <v>2001</v>
      </c>
      <c r="B1261" s="60" t="s">
        <v>59</v>
      </c>
      <c r="C1261" s="61">
        <v>1</v>
      </c>
      <c r="D1261" s="62">
        <v>41</v>
      </c>
      <c r="E1261" s="62"/>
      <c r="F1261" s="62">
        <v>22</v>
      </c>
      <c r="G1261" s="62">
        <v>10</v>
      </c>
      <c r="H1261" s="62">
        <v>3</v>
      </c>
      <c r="I1261" s="62">
        <v>24</v>
      </c>
      <c r="J1261" s="62">
        <v>7</v>
      </c>
      <c r="K1261" s="10">
        <f t="shared" si="36"/>
        <v>108</v>
      </c>
    </row>
    <row r="1262" spans="1:11" x14ac:dyDescent="0.25">
      <c r="A1262" s="59">
        <v>2001</v>
      </c>
      <c r="B1262" s="60" t="s">
        <v>59</v>
      </c>
      <c r="C1262" s="61"/>
      <c r="D1262" s="62"/>
      <c r="E1262" s="62"/>
      <c r="F1262" s="62"/>
      <c r="G1262" s="62">
        <v>1</v>
      </c>
      <c r="H1262" s="62"/>
      <c r="I1262" s="62">
        <v>3</v>
      </c>
      <c r="J1262" s="62">
        <v>1</v>
      </c>
      <c r="K1262" s="10">
        <f t="shared" si="36"/>
        <v>5</v>
      </c>
    </row>
    <row r="1263" spans="1:11" x14ac:dyDescent="0.25">
      <c r="A1263" s="59">
        <v>2001</v>
      </c>
      <c r="B1263" s="60" t="s">
        <v>59</v>
      </c>
      <c r="C1263" s="61">
        <v>1</v>
      </c>
      <c r="D1263" s="62">
        <v>15</v>
      </c>
      <c r="E1263" s="62"/>
      <c r="F1263" s="62">
        <v>3</v>
      </c>
      <c r="G1263" s="62">
        <v>2</v>
      </c>
      <c r="H1263" s="62">
        <v>1</v>
      </c>
      <c r="I1263" s="62">
        <v>13</v>
      </c>
      <c r="J1263" s="62">
        <v>4</v>
      </c>
      <c r="K1263" s="10">
        <f t="shared" si="36"/>
        <v>39</v>
      </c>
    </row>
    <row r="1264" spans="1:11" x14ac:dyDescent="0.25">
      <c r="A1264" s="59">
        <v>2001</v>
      </c>
      <c r="B1264" s="60" t="s">
        <v>59</v>
      </c>
      <c r="C1264" s="61">
        <v>1</v>
      </c>
      <c r="D1264" s="62">
        <v>2</v>
      </c>
      <c r="E1264" s="62"/>
      <c r="F1264" s="62">
        <v>6</v>
      </c>
      <c r="G1264" s="62">
        <v>3</v>
      </c>
      <c r="H1264" s="62">
        <v>1</v>
      </c>
      <c r="I1264" s="62">
        <v>4</v>
      </c>
      <c r="J1264" s="62">
        <v>1</v>
      </c>
      <c r="K1264" s="10">
        <f t="shared" si="36"/>
        <v>18</v>
      </c>
    </row>
    <row r="1265" spans="1:11" x14ac:dyDescent="0.25">
      <c r="A1265" s="59">
        <v>2002</v>
      </c>
      <c r="B1265" s="60" t="s">
        <v>59</v>
      </c>
      <c r="C1265" s="61"/>
      <c r="D1265" s="62">
        <v>1</v>
      </c>
      <c r="E1265" s="62"/>
      <c r="F1265" s="62">
        <v>1</v>
      </c>
      <c r="G1265" s="62"/>
      <c r="H1265" s="62"/>
      <c r="I1265" s="62">
        <v>1</v>
      </c>
      <c r="J1265" s="62">
        <v>1</v>
      </c>
      <c r="K1265" s="10">
        <f t="shared" si="36"/>
        <v>4</v>
      </c>
    </row>
    <row r="1266" spans="1:11" x14ac:dyDescent="0.25">
      <c r="A1266" s="59">
        <v>2002</v>
      </c>
      <c r="B1266" s="60" t="s">
        <v>59</v>
      </c>
      <c r="C1266" s="61"/>
      <c r="D1266" s="62">
        <v>53</v>
      </c>
      <c r="E1266" s="62">
        <v>2</v>
      </c>
      <c r="F1266" s="62">
        <v>20</v>
      </c>
      <c r="G1266" s="62">
        <v>8</v>
      </c>
      <c r="H1266" s="62">
        <v>1</v>
      </c>
      <c r="I1266" s="62">
        <v>30</v>
      </c>
      <c r="J1266" s="62">
        <v>5</v>
      </c>
      <c r="K1266" s="10">
        <f t="shared" si="36"/>
        <v>119</v>
      </c>
    </row>
    <row r="1267" spans="1:11" x14ac:dyDescent="0.25">
      <c r="A1267" s="59">
        <v>2002</v>
      </c>
      <c r="B1267" s="60" t="s">
        <v>59</v>
      </c>
      <c r="C1267" s="61"/>
      <c r="D1267" s="62">
        <v>4</v>
      </c>
      <c r="E1267" s="62"/>
      <c r="F1267" s="62">
        <v>1</v>
      </c>
      <c r="G1267" s="62">
        <v>2</v>
      </c>
      <c r="H1267" s="62">
        <v>1</v>
      </c>
      <c r="I1267" s="62">
        <v>6</v>
      </c>
      <c r="J1267" s="62">
        <v>1</v>
      </c>
      <c r="K1267" s="10">
        <f t="shared" si="36"/>
        <v>15</v>
      </c>
    </row>
    <row r="1268" spans="1:11" x14ac:dyDescent="0.25">
      <c r="A1268" s="59">
        <v>2002</v>
      </c>
      <c r="B1268" s="60" t="s">
        <v>59</v>
      </c>
      <c r="C1268" s="61"/>
      <c r="D1268" s="62">
        <v>13</v>
      </c>
      <c r="E1268" s="62">
        <v>4</v>
      </c>
      <c r="F1268" s="62">
        <v>4</v>
      </c>
      <c r="G1268" s="62">
        <v>3</v>
      </c>
      <c r="H1268" s="62"/>
      <c r="I1268" s="62">
        <v>10</v>
      </c>
      <c r="J1268" s="62">
        <v>5</v>
      </c>
      <c r="K1268" s="10">
        <f t="shared" si="36"/>
        <v>39</v>
      </c>
    </row>
    <row r="1269" spans="1:11" x14ac:dyDescent="0.25">
      <c r="A1269" s="59">
        <v>2002</v>
      </c>
      <c r="B1269" s="60" t="s">
        <v>59</v>
      </c>
      <c r="C1269" s="61"/>
      <c r="D1269" s="62">
        <v>9</v>
      </c>
      <c r="E1269" s="62">
        <v>1</v>
      </c>
      <c r="F1269" s="62">
        <v>1</v>
      </c>
      <c r="G1269" s="62"/>
      <c r="H1269" s="62">
        <v>1</v>
      </c>
      <c r="I1269" s="62">
        <v>2</v>
      </c>
      <c r="J1269" s="62">
        <v>2</v>
      </c>
      <c r="K1269" s="10">
        <f t="shared" si="36"/>
        <v>16</v>
      </c>
    </row>
    <row r="1270" spans="1:11" x14ac:dyDescent="0.25">
      <c r="A1270" s="59">
        <v>2003</v>
      </c>
      <c r="B1270" s="60" t="s">
        <v>59</v>
      </c>
      <c r="C1270" s="61"/>
      <c r="D1270" s="62"/>
      <c r="E1270" s="62"/>
      <c r="F1270" s="62"/>
      <c r="G1270" s="62">
        <v>1</v>
      </c>
      <c r="H1270" s="62"/>
      <c r="I1270" s="62"/>
      <c r="J1270" s="62"/>
      <c r="K1270" s="10">
        <f t="shared" si="36"/>
        <v>1</v>
      </c>
    </row>
    <row r="1271" spans="1:11" x14ac:dyDescent="0.25">
      <c r="A1271" s="59">
        <v>2003</v>
      </c>
      <c r="B1271" s="60" t="s">
        <v>59</v>
      </c>
      <c r="C1271" s="61"/>
      <c r="D1271" s="62">
        <v>40</v>
      </c>
      <c r="E1271" s="62"/>
      <c r="F1271" s="62">
        <v>18</v>
      </c>
      <c r="G1271" s="62">
        <v>6</v>
      </c>
      <c r="H1271" s="62"/>
      <c r="I1271" s="62">
        <v>25</v>
      </c>
      <c r="J1271" s="62">
        <v>10</v>
      </c>
      <c r="K1271" s="10">
        <f t="shared" si="36"/>
        <v>99</v>
      </c>
    </row>
    <row r="1272" spans="1:11" x14ac:dyDescent="0.25">
      <c r="A1272" s="59">
        <v>2003</v>
      </c>
      <c r="B1272" s="60" t="s">
        <v>59</v>
      </c>
      <c r="C1272" s="61"/>
      <c r="D1272" s="62">
        <v>3</v>
      </c>
      <c r="E1272" s="62"/>
      <c r="F1272" s="62">
        <v>1</v>
      </c>
      <c r="G1272" s="62">
        <v>1</v>
      </c>
      <c r="H1272" s="62"/>
      <c r="I1272" s="62">
        <v>6</v>
      </c>
      <c r="J1272" s="62">
        <v>2</v>
      </c>
      <c r="K1272" s="10">
        <f t="shared" si="36"/>
        <v>13</v>
      </c>
    </row>
    <row r="1273" spans="1:11" x14ac:dyDescent="0.25">
      <c r="A1273" s="59">
        <v>2003</v>
      </c>
      <c r="B1273" s="60" t="s">
        <v>59</v>
      </c>
      <c r="C1273" s="61"/>
      <c r="D1273" s="62">
        <v>16</v>
      </c>
      <c r="E1273" s="62">
        <v>1</v>
      </c>
      <c r="F1273" s="62">
        <v>4</v>
      </c>
      <c r="G1273" s="62">
        <v>3</v>
      </c>
      <c r="H1273" s="62">
        <v>1</v>
      </c>
      <c r="I1273" s="62">
        <v>9</v>
      </c>
      <c r="J1273" s="62">
        <v>5</v>
      </c>
      <c r="K1273" s="10">
        <f t="shared" si="36"/>
        <v>39</v>
      </c>
    </row>
    <row r="1274" spans="1:11" x14ac:dyDescent="0.25">
      <c r="A1274" s="59">
        <v>2003</v>
      </c>
      <c r="B1274" s="60" t="s">
        <v>59</v>
      </c>
      <c r="C1274" s="61"/>
      <c r="D1274" s="62">
        <v>3</v>
      </c>
      <c r="E1274" s="62"/>
      <c r="F1274" s="62">
        <v>8</v>
      </c>
      <c r="G1274" s="62">
        <v>1</v>
      </c>
      <c r="H1274" s="62"/>
      <c r="I1274" s="62">
        <v>1</v>
      </c>
      <c r="J1274" s="62"/>
      <c r="K1274" s="10">
        <f t="shared" si="36"/>
        <v>13</v>
      </c>
    </row>
    <row r="1275" spans="1:11" x14ac:dyDescent="0.25">
      <c r="A1275" s="59">
        <v>2004</v>
      </c>
      <c r="B1275" s="60" t="s">
        <v>59</v>
      </c>
      <c r="C1275" s="61"/>
      <c r="D1275" s="62">
        <v>1</v>
      </c>
      <c r="E1275" s="62"/>
      <c r="F1275" s="62"/>
      <c r="G1275" s="62"/>
      <c r="H1275" s="62"/>
      <c r="I1275" s="62">
        <v>1</v>
      </c>
      <c r="J1275" s="62">
        <v>1</v>
      </c>
      <c r="K1275" s="10">
        <f t="shared" si="36"/>
        <v>3</v>
      </c>
    </row>
    <row r="1276" spans="1:11" x14ac:dyDescent="0.25">
      <c r="A1276" s="59">
        <v>2004</v>
      </c>
      <c r="B1276" s="60" t="s">
        <v>59</v>
      </c>
      <c r="C1276" s="61"/>
      <c r="D1276" s="62">
        <v>43</v>
      </c>
      <c r="E1276" s="62">
        <v>1</v>
      </c>
      <c r="F1276" s="62">
        <v>11</v>
      </c>
      <c r="G1276" s="62">
        <v>10</v>
      </c>
      <c r="H1276" s="62">
        <v>4</v>
      </c>
      <c r="I1276" s="62">
        <v>26</v>
      </c>
      <c r="J1276" s="62">
        <v>10</v>
      </c>
      <c r="K1276" s="10">
        <f t="shared" si="36"/>
        <v>105</v>
      </c>
    </row>
    <row r="1277" spans="1:11" x14ac:dyDescent="0.25">
      <c r="A1277" s="59">
        <v>2004</v>
      </c>
      <c r="B1277" s="60" t="s">
        <v>59</v>
      </c>
      <c r="C1277" s="61"/>
      <c r="D1277" s="62">
        <v>1</v>
      </c>
      <c r="E1277" s="62"/>
      <c r="F1277" s="62"/>
      <c r="G1277" s="62"/>
      <c r="H1277" s="62"/>
      <c r="I1277" s="62"/>
      <c r="J1277" s="62">
        <v>2</v>
      </c>
      <c r="K1277" s="10">
        <f t="shared" si="36"/>
        <v>3</v>
      </c>
    </row>
    <row r="1278" spans="1:11" x14ac:dyDescent="0.25">
      <c r="A1278" s="59">
        <v>2004</v>
      </c>
      <c r="B1278" s="60" t="s">
        <v>59</v>
      </c>
      <c r="C1278" s="61"/>
      <c r="D1278" s="62">
        <v>10</v>
      </c>
      <c r="E1278" s="62"/>
      <c r="F1278" s="62"/>
      <c r="G1278" s="62">
        <v>3</v>
      </c>
      <c r="H1278" s="62"/>
      <c r="I1278" s="62">
        <v>5</v>
      </c>
      <c r="J1278" s="62">
        <v>2</v>
      </c>
      <c r="K1278" s="10">
        <f t="shared" si="36"/>
        <v>20</v>
      </c>
    </row>
    <row r="1279" spans="1:11" x14ac:dyDescent="0.25">
      <c r="A1279" s="59">
        <v>2004</v>
      </c>
      <c r="B1279" s="60" t="s">
        <v>59</v>
      </c>
      <c r="C1279" s="61"/>
      <c r="D1279" s="62">
        <v>7</v>
      </c>
      <c r="E1279" s="62">
        <v>1</v>
      </c>
      <c r="F1279" s="62"/>
      <c r="G1279" s="62"/>
      <c r="H1279" s="62"/>
      <c r="I1279" s="62">
        <v>4</v>
      </c>
      <c r="J1279" s="62">
        <v>2</v>
      </c>
      <c r="K1279" s="10">
        <f t="shared" si="36"/>
        <v>14</v>
      </c>
    </row>
    <row r="1280" spans="1:11" x14ac:dyDescent="0.25">
      <c r="A1280" s="59">
        <v>2005</v>
      </c>
      <c r="B1280" s="60" t="s">
        <v>59</v>
      </c>
      <c r="C1280" s="61"/>
      <c r="D1280" s="62"/>
      <c r="E1280" s="62"/>
      <c r="F1280" s="62">
        <v>1</v>
      </c>
      <c r="G1280" s="62">
        <v>2</v>
      </c>
      <c r="H1280" s="62"/>
      <c r="I1280" s="62">
        <v>1</v>
      </c>
      <c r="J1280" s="62"/>
      <c r="K1280" s="10">
        <f t="shared" si="36"/>
        <v>4</v>
      </c>
    </row>
    <row r="1281" spans="1:11" x14ac:dyDescent="0.25">
      <c r="A1281" s="59">
        <v>2005</v>
      </c>
      <c r="B1281" s="60" t="s">
        <v>59</v>
      </c>
      <c r="C1281" s="61"/>
      <c r="D1281" s="62">
        <v>35</v>
      </c>
      <c r="E1281" s="62"/>
      <c r="F1281" s="62">
        <v>20</v>
      </c>
      <c r="G1281" s="62">
        <v>10</v>
      </c>
      <c r="H1281" s="62">
        <v>4</v>
      </c>
      <c r="I1281" s="62">
        <v>17</v>
      </c>
      <c r="J1281" s="62">
        <v>10</v>
      </c>
      <c r="K1281" s="10">
        <f t="shared" si="36"/>
        <v>96</v>
      </c>
    </row>
    <row r="1282" spans="1:11" x14ac:dyDescent="0.25">
      <c r="A1282" s="59">
        <v>2005</v>
      </c>
      <c r="B1282" s="60" t="s">
        <v>59</v>
      </c>
      <c r="C1282" s="61"/>
      <c r="D1282" s="62"/>
      <c r="E1282" s="62">
        <v>1</v>
      </c>
      <c r="F1282" s="62"/>
      <c r="G1282" s="62">
        <v>2</v>
      </c>
      <c r="H1282" s="62"/>
      <c r="I1282" s="62">
        <v>5</v>
      </c>
      <c r="J1282" s="62">
        <v>1</v>
      </c>
      <c r="K1282" s="10">
        <f t="shared" si="36"/>
        <v>9</v>
      </c>
    </row>
    <row r="1283" spans="1:11" x14ac:dyDescent="0.25">
      <c r="A1283" s="59">
        <v>2005</v>
      </c>
      <c r="B1283" s="60" t="s">
        <v>59</v>
      </c>
      <c r="C1283" s="61"/>
      <c r="D1283" s="62">
        <v>11</v>
      </c>
      <c r="E1283" s="62"/>
      <c r="F1283" s="62">
        <v>8</v>
      </c>
      <c r="G1283" s="62">
        <v>2</v>
      </c>
      <c r="H1283" s="62">
        <v>1</v>
      </c>
      <c r="I1283" s="62">
        <v>7</v>
      </c>
      <c r="J1283" s="62">
        <v>2</v>
      </c>
      <c r="K1283" s="10">
        <f t="shared" si="36"/>
        <v>31</v>
      </c>
    </row>
    <row r="1284" spans="1:11" x14ac:dyDescent="0.25">
      <c r="A1284" s="59">
        <v>2005</v>
      </c>
      <c r="B1284" s="60" t="s">
        <v>59</v>
      </c>
      <c r="C1284" s="61"/>
      <c r="D1284" s="62">
        <v>4</v>
      </c>
      <c r="E1284" s="62"/>
      <c r="F1284" s="62">
        <v>4</v>
      </c>
      <c r="G1284" s="62">
        <v>1</v>
      </c>
      <c r="H1284" s="62"/>
      <c r="I1284" s="62">
        <v>2</v>
      </c>
      <c r="J1284" s="62"/>
      <c r="K1284" s="10">
        <f t="shared" si="36"/>
        <v>11</v>
      </c>
    </row>
    <row r="1285" spans="1:11" x14ac:dyDescent="0.25">
      <c r="A1285" s="59">
        <v>2006</v>
      </c>
      <c r="B1285" s="60" t="s">
        <v>59</v>
      </c>
      <c r="C1285" s="61"/>
      <c r="D1285" s="62">
        <v>1</v>
      </c>
      <c r="E1285" s="62"/>
      <c r="F1285" s="62">
        <v>1</v>
      </c>
      <c r="G1285" s="62">
        <v>2</v>
      </c>
      <c r="H1285" s="62"/>
      <c r="I1285" s="62">
        <v>2</v>
      </c>
      <c r="J1285" s="62"/>
      <c r="K1285" s="10">
        <f t="shared" si="36"/>
        <v>6</v>
      </c>
    </row>
    <row r="1286" spans="1:11" x14ac:dyDescent="0.25">
      <c r="A1286" s="59">
        <v>2006</v>
      </c>
      <c r="B1286" s="60" t="s">
        <v>59</v>
      </c>
      <c r="C1286" s="61"/>
      <c r="D1286" s="62">
        <v>42</v>
      </c>
      <c r="E1286" s="62"/>
      <c r="F1286" s="62">
        <v>25</v>
      </c>
      <c r="G1286" s="62">
        <v>2</v>
      </c>
      <c r="H1286" s="62">
        <v>4</v>
      </c>
      <c r="I1286" s="62">
        <v>19</v>
      </c>
      <c r="J1286" s="62">
        <v>6</v>
      </c>
      <c r="K1286" s="10">
        <f t="shared" si="36"/>
        <v>98</v>
      </c>
    </row>
    <row r="1287" spans="1:11" x14ac:dyDescent="0.25">
      <c r="A1287" s="59">
        <v>2006</v>
      </c>
      <c r="B1287" s="60" t="s">
        <v>59</v>
      </c>
      <c r="C1287" s="61"/>
      <c r="D1287" s="62">
        <v>2</v>
      </c>
      <c r="E1287" s="62"/>
      <c r="F1287" s="62">
        <v>2</v>
      </c>
      <c r="G1287" s="62"/>
      <c r="H1287" s="62"/>
      <c r="I1287" s="62">
        <v>2</v>
      </c>
      <c r="J1287" s="62">
        <v>2</v>
      </c>
      <c r="K1287" s="10">
        <f t="shared" si="36"/>
        <v>8</v>
      </c>
    </row>
    <row r="1288" spans="1:11" x14ac:dyDescent="0.25">
      <c r="A1288" s="59">
        <v>2006</v>
      </c>
      <c r="B1288" s="60" t="s">
        <v>59</v>
      </c>
      <c r="C1288" s="61"/>
      <c r="D1288" s="62">
        <v>14</v>
      </c>
      <c r="E1288" s="62">
        <v>1</v>
      </c>
      <c r="F1288" s="62">
        <v>7</v>
      </c>
      <c r="G1288" s="62">
        <v>2</v>
      </c>
      <c r="H1288" s="62">
        <v>2</v>
      </c>
      <c r="I1288" s="62">
        <v>6</v>
      </c>
      <c r="J1288" s="62">
        <v>3</v>
      </c>
      <c r="K1288" s="10">
        <f t="shared" si="36"/>
        <v>35</v>
      </c>
    </row>
    <row r="1289" spans="1:11" x14ac:dyDescent="0.25">
      <c r="A1289" s="59">
        <v>2006</v>
      </c>
      <c r="B1289" s="60" t="s">
        <v>59</v>
      </c>
      <c r="C1289" s="61"/>
      <c r="D1289" s="62">
        <v>9</v>
      </c>
      <c r="E1289" s="62">
        <v>1</v>
      </c>
      <c r="F1289" s="62">
        <v>2</v>
      </c>
      <c r="G1289" s="62">
        <v>3</v>
      </c>
      <c r="H1289" s="62"/>
      <c r="I1289" s="62">
        <v>2</v>
      </c>
      <c r="J1289" s="62">
        <v>2</v>
      </c>
      <c r="K1289" s="10">
        <f t="shared" si="36"/>
        <v>19</v>
      </c>
    </row>
    <row r="1290" spans="1:11" x14ac:dyDescent="0.25">
      <c r="A1290" s="59">
        <v>2007</v>
      </c>
      <c r="B1290" s="60" t="s">
        <v>59</v>
      </c>
      <c r="C1290" s="61"/>
      <c r="D1290" s="62">
        <v>3</v>
      </c>
      <c r="E1290" s="62"/>
      <c r="F1290" s="62">
        <v>1</v>
      </c>
      <c r="G1290" s="62">
        <v>1</v>
      </c>
      <c r="H1290" s="62"/>
      <c r="I1290" s="62"/>
      <c r="J1290" s="62"/>
      <c r="K1290" s="10">
        <f t="shared" si="36"/>
        <v>5</v>
      </c>
    </row>
    <row r="1291" spans="1:11" x14ac:dyDescent="0.25">
      <c r="A1291" s="59">
        <v>2007</v>
      </c>
      <c r="B1291" s="60" t="s">
        <v>59</v>
      </c>
      <c r="C1291" s="61"/>
      <c r="D1291" s="62">
        <v>29</v>
      </c>
      <c r="E1291" s="62">
        <v>1</v>
      </c>
      <c r="F1291" s="62">
        <v>29</v>
      </c>
      <c r="G1291" s="62">
        <v>5</v>
      </c>
      <c r="H1291" s="62">
        <v>3</v>
      </c>
      <c r="I1291" s="62">
        <v>23</v>
      </c>
      <c r="J1291" s="62">
        <v>8</v>
      </c>
      <c r="K1291" s="10">
        <f t="shared" si="36"/>
        <v>98</v>
      </c>
    </row>
    <row r="1292" spans="1:11" x14ac:dyDescent="0.25">
      <c r="A1292" s="59">
        <v>2007</v>
      </c>
      <c r="B1292" s="60" t="s">
        <v>59</v>
      </c>
      <c r="C1292" s="61"/>
      <c r="D1292" s="62">
        <v>5</v>
      </c>
      <c r="E1292" s="62"/>
      <c r="F1292" s="62">
        <v>3</v>
      </c>
      <c r="G1292" s="62"/>
      <c r="H1292" s="62"/>
      <c r="I1292" s="62">
        <v>2</v>
      </c>
      <c r="J1292" s="62"/>
      <c r="K1292" s="10">
        <f t="shared" si="36"/>
        <v>10</v>
      </c>
    </row>
    <row r="1293" spans="1:11" x14ac:dyDescent="0.25">
      <c r="A1293" s="59">
        <v>2007</v>
      </c>
      <c r="B1293" s="60" t="s">
        <v>59</v>
      </c>
      <c r="C1293" s="61"/>
      <c r="D1293" s="62">
        <v>9</v>
      </c>
      <c r="E1293" s="62">
        <v>1</v>
      </c>
      <c r="F1293" s="62">
        <v>4</v>
      </c>
      <c r="G1293" s="62">
        <v>1</v>
      </c>
      <c r="H1293" s="62">
        <v>1</v>
      </c>
      <c r="I1293" s="62">
        <v>18</v>
      </c>
      <c r="J1293" s="62">
        <v>9</v>
      </c>
      <c r="K1293" s="10">
        <f t="shared" si="36"/>
        <v>43</v>
      </c>
    </row>
    <row r="1294" spans="1:11" x14ac:dyDescent="0.25">
      <c r="A1294" s="59">
        <v>2007</v>
      </c>
      <c r="B1294" s="60" t="s">
        <v>59</v>
      </c>
      <c r="C1294" s="61"/>
      <c r="D1294" s="62">
        <v>9</v>
      </c>
      <c r="E1294" s="62"/>
      <c r="F1294" s="62">
        <v>4</v>
      </c>
      <c r="G1294" s="62"/>
      <c r="H1294" s="62">
        <v>1</v>
      </c>
      <c r="I1294" s="62">
        <v>2</v>
      </c>
      <c r="J1294" s="62">
        <v>3</v>
      </c>
      <c r="K1294" s="10">
        <f t="shared" si="36"/>
        <v>19</v>
      </c>
    </row>
    <row r="1295" spans="1:11" x14ac:dyDescent="0.25">
      <c r="A1295" s="59">
        <v>2008</v>
      </c>
      <c r="B1295" s="60" t="s">
        <v>59</v>
      </c>
      <c r="C1295" s="61"/>
      <c r="D1295" s="62">
        <v>1</v>
      </c>
      <c r="E1295" s="62"/>
      <c r="F1295" s="62">
        <v>1</v>
      </c>
      <c r="G1295" s="62">
        <v>1</v>
      </c>
      <c r="H1295" s="62"/>
      <c r="I1295" s="62">
        <v>1</v>
      </c>
      <c r="J1295" s="62"/>
      <c r="K1295" s="10">
        <f t="shared" si="36"/>
        <v>4</v>
      </c>
    </row>
    <row r="1296" spans="1:11" x14ac:dyDescent="0.25">
      <c r="A1296" s="59">
        <v>2008</v>
      </c>
      <c r="B1296" s="60" t="s">
        <v>59</v>
      </c>
      <c r="C1296" s="61"/>
      <c r="D1296" s="62">
        <v>36</v>
      </c>
      <c r="E1296" s="62"/>
      <c r="F1296" s="62">
        <v>27</v>
      </c>
      <c r="G1296" s="62">
        <v>7</v>
      </c>
      <c r="H1296" s="62">
        <v>6</v>
      </c>
      <c r="I1296" s="62">
        <v>11</v>
      </c>
      <c r="J1296" s="62">
        <v>4</v>
      </c>
      <c r="K1296" s="10">
        <f t="shared" si="36"/>
        <v>91</v>
      </c>
    </row>
    <row r="1297" spans="1:11" x14ac:dyDescent="0.25">
      <c r="A1297" s="59">
        <v>2008</v>
      </c>
      <c r="B1297" s="60" t="s">
        <v>59</v>
      </c>
      <c r="C1297" s="61"/>
      <c r="D1297" s="62">
        <v>3</v>
      </c>
      <c r="E1297" s="62">
        <v>1</v>
      </c>
      <c r="F1297" s="62">
        <v>4</v>
      </c>
      <c r="G1297" s="62"/>
      <c r="H1297" s="62"/>
      <c r="I1297" s="62">
        <v>2</v>
      </c>
      <c r="J1297" s="62">
        <v>1</v>
      </c>
      <c r="K1297" s="10">
        <f t="shared" ref="K1297:K1328" si="37">SUM(C1297:J1297)</f>
        <v>11</v>
      </c>
    </row>
    <row r="1298" spans="1:11" x14ac:dyDescent="0.25">
      <c r="A1298" s="59">
        <v>2008</v>
      </c>
      <c r="B1298" s="60" t="s">
        <v>59</v>
      </c>
      <c r="C1298" s="61"/>
      <c r="D1298" s="62">
        <v>7</v>
      </c>
      <c r="E1298" s="62">
        <v>1</v>
      </c>
      <c r="F1298" s="62">
        <v>11</v>
      </c>
      <c r="G1298" s="62">
        <v>1</v>
      </c>
      <c r="H1298" s="62"/>
      <c r="I1298" s="62">
        <v>2</v>
      </c>
      <c r="J1298" s="62">
        <v>1</v>
      </c>
      <c r="K1298" s="10">
        <f t="shared" si="37"/>
        <v>23</v>
      </c>
    </row>
    <row r="1299" spans="1:11" x14ac:dyDescent="0.25">
      <c r="A1299" s="59">
        <v>2008</v>
      </c>
      <c r="B1299" s="60" t="s">
        <v>59</v>
      </c>
      <c r="C1299" s="61"/>
      <c r="D1299" s="62">
        <v>6</v>
      </c>
      <c r="E1299" s="62">
        <v>1</v>
      </c>
      <c r="F1299" s="62">
        <v>1</v>
      </c>
      <c r="G1299" s="62">
        <v>1</v>
      </c>
      <c r="H1299" s="62"/>
      <c r="I1299" s="62">
        <v>7</v>
      </c>
      <c r="J1299" s="62">
        <v>1</v>
      </c>
      <c r="K1299" s="10">
        <f t="shared" si="37"/>
        <v>17</v>
      </c>
    </row>
    <row r="1300" spans="1:11" x14ac:dyDescent="0.25">
      <c r="A1300" s="59">
        <v>2009</v>
      </c>
      <c r="B1300" s="60" t="s">
        <v>59</v>
      </c>
      <c r="C1300" s="61">
        <v>2</v>
      </c>
      <c r="D1300" s="62">
        <v>24</v>
      </c>
      <c r="E1300" s="62">
        <v>1</v>
      </c>
      <c r="F1300" s="62">
        <v>32</v>
      </c>
      <c r="G1300" s="62">
        <v>8</v>
      </c>
      <c r="H1300" s="62">
        <v>7</v>
      </c>
      <c r="I1300" s="62">
        <v>12</v>
      </c>
      <c r="J1300" s="62">
        <v>5</v>
      </c>
      <c r="K1300" s="10">
        <f t="shared" si="37"/>
        <v>91</v>
      </c>
    </row>
    <row r="1301" spans="1:11" x14ac:dyDescent="0.25">
      <c r="A1301" s="59">
        <v>2009</v>
      </c>
      <c r="B1301" s="60" t="s">
        <v>59</v>
      </c>
      <c r="C1301" s="61"/>
      <c r="D1301" s="62"/>
      <c r="E1301" s="62"/>
      <c r="F1301" s="62">
        <v>1</v>
      </c>
      <c r="G1301" s="62"/>
      <c r="H1301" s="62"/>
      <c r="I1301" s="62">
        <v>1</v>
      </c>
      <c r="J1301" s="62">
        <v>1</v>
      </c>
      <c r="K1301" s="10">
        <f t="shared" si="37"/>
        <v>3</v>
      </c>
    </row>
    <row r="1302" spans="1:11" x14ac:dyDescent="0.25">
      <c r="A1302" s="59">
        <v>2009</v>
      </c>
      <c r="B1302" s="60" t="s">
        <v>59</v>
      </c>
      <c r="C1302" s="61"/>
      <c r="D1302" s="62">
        <v>13</v>
      </c>
      <c r="E1302" s="62"/>
      <c r="F1302" s="62">
        <v>4</v>
      </c>
      <c r="G1302" s="62">
        <v>2</v>
      </c>
      <c r="H1302" s="62">
        <v>2</v>
      </c>
      <c r="I1302" s="62">
        <v>4</v>
      </c>
      <c r="J1302" s="62"/>
      <c r="K1302" s="10">
        <f t="shared" si="37"/>
        <v>25</v>
      </c>
    </row>
    <row r="1303" spans="1:11" x14ac:dyDescent="0.25">
      <c r="A1303" s="59">
        <v>2009</v>
      </c>
      <c r="B1303" s="60" t="s">
        <v>59</v>
      </c>
      <c r="C1303" s="61"/>
      <c r="D1303" s="62">
        <v>5</v>
      </c>
      <c r="E1303" s="62">
        <v>1</v>
      </c>
      <c r="F1303" s="62">
        <v>2</v>
      </c>
      <c r="G1303" s="62">
        <v>1</v>
      </c>
      <c r="H1303" s="62">
        <v>2</v>
      </c>
      <c r="I1303" s="62">
        <v>2</v>
      </c>
      <c r="J1303" s="62">
        <v>5</v>
      </c>
      <c r="K1303" s="10">
        <f t="shared" si="37"/>
        <v>18</v>
      </c>
    </row>
    <row r="1304" spans="1:11" x14ac:dyDescent="0.25">
      <c r="A1304" s="59">
        <v>2010</v>
      </c>
      <c r="B1304" s="60" t="s">
        <v>59</v>
      </c>
      <c r="C1304" s="61"/>
      <c r="D1304" s="62">
        <v>1</v>
      </c>
      <c r="E1304" s="62"/>
      <c r="F1304" s="62">
        <v>1</v>
      </c>
      <c r="G1304" s="62">
        <v>1</v>
      </c>
      <c r="H1304" s="62"/>
      <c r="I1304" s="62">
        <v>3</v>
      </c>
      <c r="J1304" s="62"/>
      <c r="K1304" s="10">
        <f t="shared" si="37"/>
        <v>6</v>
      </c>
    </row>
    <row r="1305" spans="1:11" x14ac:dyDescent="0.25">
      <c r="A1305" s="59">
        <v>2010</v>
      </c>
      <c r="B1305" s="60" t="s">
        <v>59</v>
      </c>
      <c r="C1305" s="61">
        <v>1</v>
      </c>
      <c r="D1305" s="62">
        <v>27</v>
      </c>
      <c r="E1305" s="62">
        <v>1</v>
      </c>
      <c r="F1305" s="62">
        <v>13</v>
      </c>
      <c r="G1305" s="62">
        <v>4</v>
      </c>
      <c r="H1305" s="62">
        <v>2</v>
      </c>
      <c r="I1305" s="62">
        <v>18</v>
      </c>
      <c r="J1305" s="62">
        <v>11</v>
      </c>
      <c r="K1305" s="10">
        <f t="shared" si="37"/>
        <v>77</v>
      </c>
    </row>
    <row r="1306" spans="1:11" x14ac:dyDescent="0.25">
      <c r="A1306" s="59">
        <v>2010</v>
      </c>
      <c r="B1306" s="60" t="s">
        <v>59</v>
      </c>
      <c r="C1306" s="61"/>
      <c r="D1306" s="62">
        <v>2</v>
      </c>
      <c r="E1306" s="62"/>
      <c r="F1306" s="62">
        <v>3</v>
      </c>
      <c r="G1306" s="62"/>
      <c r="H1306" s="62"/>
      <c r="I1306" s="62">
        <v>2</v>
      </c>
      <c r="J1306" s="62"/>
      <c r="K1306" s="10">
        <f t="shared" si="37"/>
        <v>7</v>
      </c>
    </row>
    <row r="1307" spans="1:11" x14ac:dyDescent="0.25">
      <c r="A1307" s="59">
        <v>2010</v>
      </c>
      <c r="B1307" s="60" t="s">
        <v>59</v>
      </c>
      <c r="C1307" s="61"/>
      <c r="D1307" s="62">
        <v>15</v>
      </c>
      <c r="E1307" s="62"/>
      <c r="F1307" s="62">
        <v>7</v>
      </c>
      <c r="G1307" s="62"/>
      <c r="H1307" s="62">
        <v>1</v>
      </c>
      <c r="I1307" s="62">
        <v>6</v>
      </c>
      <c r="J1307" s="62">
        <v>2</v>
      </c>
      <c r="K1307" s="10">
        <f t="shared" si="37"/>
        <v>31</v>
      </c>
    </row>
    <row r="1308" spans="1:11" x14ac:dyDescent="0.25">
      <c r="A1308" s="59">
        <v>2010</v>
      </c>
      <c r="B1308" s="60" t="s">
        <v>59</v>
      </c>
      <c r="C1308" s="61"/>
      <c r="D1308" s="62">
        <v>5</v>
      </c>
      <c r="E1308" s="62"/>
      <c r="F1308" s="62">
        <v>1</v>
      </c>
      <c r="G1308" s="62">
        <v>1</v>
      </c>
      <c r="H1308" s="62"/>
      <c r="I1308" s="62">
        <v>5</v>
      </c>
      <c r="J1308" s="62"/>
      <c r="K1308" s="10">
        <f t="shared" si="37"/>
        <v>12</v>
      </c>
    </row>
    <row r="1309" spans="1:11" x14ac:dyDescent="0.25">
      <c r="A1309" s="59">
        <v>2011</v>
      </c>
      <c r="B1309" s="60" t="s">
        <v>59</v>
      </c>
      <c r="C1309" s="61"/>
      <c r="D1309" s="62"/>
      <c r="E1309" s="62"/>
      <c r="F1309" s="62">
        <v>1</v>
      </c>
      <c r="G1309" s="62">
        <v>1</v>
      </c>
      <c r="H1309" s="62"/>
      <c r="I1309" s="62"/>
      <c r="J1309" s="62"/>
      <c r="K1309" s="10">
        <f t="shared" si="37"/>
        <v>2</v>
      </c>
    </row>
    <row r="1310" spans="1:11" x14ac:dyDescent="0.25">
      <c r="A1310" s="59">
        <v>2011</v>
      </c>
      <c r="B1310" s="60" t="s">
        <v>59</v>
      </c>
      <c r="C1310" s="61"/>
      <c r="D1310" s="62">
        <v>33</v>
      </c>
      <c r="E1310" s="62">
        <v>2</v>
      </c>
      <c r="F1310" s="62">
        <v>24</v>
      </c>
      <c r="G1310" s="62">
        <v>6</v>
      </c>
      <c r="H1310" s="62">
        <v>2</v>
      </c>
      <c r="I1310" s="62">
        <v>11</v>
      </c>
      <c r="J1310" s="62">
        <v>6</v>
      </c>
      <c r="K1310" s="10">
        <f t="shared" si="37"/>
        <v>84</v>
      </c>
    </row>
    <row r="1311" spans="1:11" x14ac:dyDescent="0.25">
      <c r="A1311" s="59">
        <v>2011</v>
      </c>
      <c r="B1311" s="60" t="s">
        <v>59</v>
      </c>
      <c r="C1311" s="61"/>
      <c r="D1311" s="62">
        <v>1</v>
      </c>
      <c r="E1311" s="62"/>
      <c r="F1311" s="62"/>
      <c r="G1311" s="62">
        <v>2</v>
      </c>
      <c r="H1311" s="62"/>
      <c r="I1311" s="62">
        <v>2</v>
      </c>
      <c r="J1311" s="62">
        <v>1</v>
      </c>
      <c r="K1311" s="10">
        <f t="shared" si="37"/>
        <v>6</v>
      </c>
    </row>
    <row r="1312" spans="1:11" x14ac:dyDescent="0.25">
      <c r="A1312" s="59">
        <v>2011</v>
      </c>
      <c r="B1312" s="60" t="s">
        <v>59</v>
      </c>
      <c r="C1312" s="61"/>
      <c r="D1312" s="62">
        <v>6</v>
      </c>
      <c r="E1312" s="62"/>
      <c r="F1312" s="62">
        <v>12</v>
      </c>
      <c r="G1312" s="62">
        <v>2</v>
      </c>
      <c r="H1312" s="62"/>
      <c r="I1312" s="62">
        <v>5</v>
      </c>
      <c r="J1312" s="62">
        <v>1</v>
      </c>
      <c r="K1312" s="10">
        <f t="shared" si="37"/>
        <v>26</v>
      </c>
    </row>
    <row r="1313" spans="1:11" x14ac:dyDescent="0.25">
      <c r="A1313" s="59">
        <v>2011</v>
      </c>
      <c r="B1313" s="60" t="s">
        <v>59</v>
      </c>
      <c r="C1313" s="61"/>
      <c r="D1313" s="62">
        <v>6</v>
      </c>
      <c r="E1313" s="62">
        <v>1</v>
      </c>
      <c r="F1313" s="62">
        <v>1</v>
      </c>
      <c r="G1313" s="62">
        <v>2</v>
      </c>
      <c r="H1313" s="62"/>
      <c r="I1313" s="62">
        <v>4</v>
      </c>
      <c r="J1313" s="62">
        <v>4</v>
      </c>
      <c r="K1313" s="10">
        <f t="shared" si="37"/>
        <v>18</v>
      </c>
    </row>
    <row r="1314" spans="1:11" x14ac:dyDescent="0.25">
      <c r="A1314" s="59">
        <v>2012</v>
      </c>
      <c r="B1314" s="60" t="s">
        <v>59</v>
      </c>
      <c r="C1314" s="61"/>
      <c r="D1314" s="62">
        <v>28</v>
      </c>
      <c r="E1314" s="62">
        <v>2</v>
      </c>
      <c r="F1314" s="62">
        <v>25</v>
      </c>
      <c r="G1314" s="62">
        <v>9</v>
      </c>
      <c r="H1314" s="62">
        <v>2</v>
      </c>
      <c r="I1314" s="62">
        <v>18</v>
      </c>
      <c r="J1314" s="62">
        <v>5</v>
      </c>
      <c r="K1314" s="10">
        <f t="shared" si="37"/>
        <v>89</v>
      </c>
    </row>
    <row r="1315" spans="1:11" x14ac:dyDescent="0.25">
      <c r="A1315" s="59">
        <v>2012</v>
      </c>
      <c r="B1315" s="60" t="s">
        <v>59</v>
      </c>
      <c r="C1315" s="61"/>
      <c r="D1315" s="62">
        <v>4</v>
      </c>
      <c r="E1315" s="62"/>
      <c r="F1315" s="62">
        <v>1</v>
      </c>
      <c r="G1315" s="62"/>
      <c r="H1315" s="62"/>
      <c r="I1315" s="62">
        <v>2</v>
      </c>
      <c r="J1315" s="62">
        <v>1</v>
      </c>
      <c r="K1315" s="10">
        <f t="shared" si="37"/>
        <v>8</v>
      </c>
    </row>
    <row r="1316" spans="1:11" x14ac:dyDescent="0.25">
      <c r="A1316" s="59">
        <v>2012</v>
      </c>
      <c r="B1316" s="60" t="s">
        <v>59</v>
      </c>
      <c r="C1316" s="61"/>
      <c r="D1316" s="62"/>
      <c r="E1316" s="62"/>
      <c r="F1316" s="62"/>
      <c r="G1316" s="62">
        <v>1</v>
      </c>
      <c r="H1316" s="62"/>
      <c r="I1316" s="62"/>
      <c r="J1316" s="62"/>
      <c r="K1316" s="10">
        <f t="shared" si="37"/>
        <v>1</v>
      </c>
    </row>
    <row r="1317" spans="1:11" x14ac:dyDescent="0.25">
      <c r="A1317" s="59">
        <v>2012</v>
      </c>
      <c r="B1317" s="60" t="s">
        <v>59</v>
      </c>
      <c r="C1317" s="61"/>
      <c r="D1317" s="62">
        <v>13</v>
      </c>
      <c r="E1317" s="62"/>
      <c r="F1317" s="62">
        <v>12</v>
      </c>
      <c r="G1317" s="62"/>
      <c r="H1317" s="62"/>
      <c r="I1317" s="62">
        <v>4</v>
      </c>
      <c r="J1317" s="62">
        <v>1</v>
      </c>
      <c r="K1317" s="10">
        <f t="shared" si="37"/>
        <v>30</v>
      </c>
    </row>
    <row r="1318" spans="1:11" x14ac:dyDescent="0.25">
      <c r="A1318" s="59">
        <v>2012</v>
      </c>
      <c r="B1318" s="60" t="s">
        <v>59</v>
      </c>
      <c r="C1318" s="61"/>
      <c r="D1318" s="62">
        <v>3</v>
      </c>
      <c r="E1318" s="62"/>
      <c r="F1318" s="62">
        <v>5</v>
      </c>
      <c r="G1318" s="62"/>
      <c r="H1318" s="62"/>
      <c r="I1318" s="62">
        <v>6</v>
      </c>
      <c r="J1318" s="62"/>
      <c r="K1318" s="10">
        <f t="shared" si="37"/>
        <v>14</v>
      </c>
    </row>
    <row r="1319" spans="1:11" x14ac:dyDescent="0.25">
      <c r="A1319" s="59">
        <v>2013</v>
      </c>
      <c r="B1319" s="60" t="s">
        <v>59</v>
      </c>
      <c r="C1319" s="61"/>
      <c r="D1319" s="62">
        <v>1</v>
      </c>
      <c r="E1319" s="62"/>
      <c r="F1319" s="62">
        <v>1</v>
      </c>
      <c r="G1319" s="62"/>
      <c r="H1319" s="62"/>
      <c r="I1319" s="62"/>
      <c r="J1319" s="62"/>
      <c r="K1319" s="10">
        <f t="shared" si="37"/>
        <v>2</v>
      </c>
    </row>
    <row r="1320" spans="1:11" x14ac:dyDescent="0.25">
      <c r="A1320" s="59">
        <v>2013</v>
      </c>
      <c r="B1320" s="60" t="s">
        <v>59</v>
      </c>
      <c r="C1320" s="61"/>
      <c r="D1320" s="62">
        <v>20</v>
      </c>
      <c r="E1320" s="62">
        <v>1</v>
      </c>
      <c r="F1320" s="62">
        <v>21</v>
      </c>
      <c r="G1320" s="62">
        <v>5</v>
      </c>
      <c r="H1320" s="62">
        <v>1</v>
      </c>
      <c r="I1320" s="62">
        <v>11</v>
      </c>
      <c r="J1320" s="62">
        <v>6</v>
      </c>
      <c r="K1320" s="10">
        <f t="shared" si="37"/>
        <v>65</v>
      </c>
    </row>
    <row r="1321" spans="1:11" x14ac:dyDescent="0.25">
      <c r="A1321" s="59">
        <v>2013</v>
      </c>
      <c r="B1321" s="60" t="s">
        <v>59</v>
      </c>
      <c r="C1321" s="61"/>
      <c r="D1321" s="62">
        <v>1</v>
      </c>
      <c r="E1321" s="62"/>
      <c r="F1321" s="62">
        <v>3</v>
      </c>
      <c r="G1321" s="62">
        <v>1</v>
      </c>
      <c r="H1321" s="62"/>
      <c r="I1321" s="62">
        <v>1</v>
      </c>
      <c r="J1321" s="62">
        <v>1</v>
      </c>
      <c r="K1321" s="10">
        <f t="shared" si="37"/>
        <v>7</v>
      </c>
    </row>
    <row r="1322" spans="1:11" x14ac:dyDescent="0.25">
      <c r="A1322" s="59">
        <v>2013</v>
      </c>
      <c r="B1322" s="60" t="s">
        <v>59</v>
      </c>
      <c r="C1322" s="61"/>
      <c r="D1322" s="62">
        <v>3</v>
      </c>
      <c r="E1322" s="62"/>
      <c r="F1322" s="62">
        <v>9</v>
      </c>
      <c r="G1322" s="62">
        <v>4</v>
      </c>
      <c r="H1322" s="62">
        <v>1</v>
      </c>
      <c r="I1322" s="62">
        <v>1</v>
      </c>
      <c r="J1322" s="62">
        <v>3</v>
      </c>
      <c r="K1322" s="10">
        <f t="shared" si="37"/>
        <v>21</v>
      </c>
    </row>
    <row r="1323" spans="1:11" x14ac:dyDescent="0.25">
      <c r="A1323" s="59">
        <v>2013</v>
      </c>
      <c r="B1323" s="60" t="s">
        <v>59</v>
      </c>
      <c r="C1323" s="61"/>
      <c r="D1323" s="62">
        <v>4</v>
      </c>
      <c r="E1323" s="62"/>
      <c r="F1323" s="62">
        <v>1</v>
      </c>
      <c r="G1323" s="62">
        <v>1</v>
      </c>
      <c r="H1323" s="62"/>
      <c r="I1323" s="62">
        <v>1</v>
      </c>
      <c r="J1323" s="62"/>
      <c r="K1323" s="10">
        <f t="shared" si="37"/>
        <v>7</v>
      </c>
    </row>
    <row r="1324" spans="1:11" x14ac:dyDescent="0.25">
      <c r="A1324" s="59">
        <v>2014</v>
      </c>
      <c r="B1324" s="60" t="s">
        <v>59</v>
      </c>
      <c r="C1324" s="61"/>
      <c r="D1324" s="62"/>
      <c r="E1324" s="62"/>
      <c r="F1324" s="62">
        <v>2</v>
      </c>
      <c r="G1324" s="62"/>
      <c r="H1324" s="62"/>
      <c r="I1324" s="62"/>
      <c r="J1324" s="62">
        <v>1</v>
      </c>
      <c r="K1324" s="10">
        <f t="shared" si="37"/>
        <v>3</v>
      </c>
    </row>
    <row r="1325" spans="1:11" x14ac:dyDescent="0.25">
      <c r="A1325" s="59">
        <v>2014</v>
      </c>
      <c r="B1325" s="60" t="s">
        <v>59</v>
      </c>
      <c r="C1325" s="61">
        <v>1</v>
      </c>
      <c r="D1325" s="62">
        <v>18</v>
      </c>
      <c r="E1325" s="62"/>
      <c r="F1325" s="62">
        <v>21</v>
      </c>
      <c r="G1325" s="62">
        <v>9</v>
      </c>
      <c r="H1325" s="62">
        <v>4</v>
      </c>
      <c r="I1325" s="62">
        <v>11</v>
      </c>
      <c r="J1325" s="62">
        <v>4</v>
      </c>
      <c r="K1325" s="10">
        <f t="shared" si="37"/>
        <v>68</v>
      </c>
    </row>
    <row r="1326" spans="1:11" x14ac:dyDescent="0.25">
      <c r="A1326" s="59">
        <v>2014</v>
      </c>
      <c r="B1326" s="60" t="s">
        <v>59</v>
      </c>
      <c r="C1326" s="61">
        <v>1</v>
      </c>
      <c r="D1326" s="62">
        <v>2</v>
      </c>
      <c r="E1326" s="62"/>
      <c r="F1326" s="62">
        <v>3</v>
      </c>
      <c r="G1326" s="62"/>
      <c r="H1326" s="62"/>
      <c r="I1326" s="62">
        <v>1</v>
      </c>
      <c r="J1326" s="62"/>
      <c r="K1326" s="10">
        <f t="shared" si="37"/>
        <v>7</v>
      </c>
    </row>
    <row r="1327" spans="1:11" x14ac:dyDescent="0.25">
      <c r="A1327" s="59">
        <v>2014</v>
      </c>
      <c r="B1327" s="60" t="s">
        <v>59</v>
      </c>
      <c r="C1327" s="61"/>
      <c r="D1327" s="62">
        <v>7</v>
      </c>
      <c r="E1327" s="62"/>
      <c r="F1327" s="62">
        <v>5</v>
      </c>
      <c r="G1327" s="62">
        <v>3</v>
      </c>
      <c r="H1327" s="62">
        <v>1</v>
      </c>
      <c r="I1327" s="62">
        <v>3</v>
      </c>
      <c r="J1327" s="62"/>
      <c r="K1327" s="10">
        <f t="shared" si="37"/>
        <v>19</v>
      </c>
    </row>
    <row r="1328" spans="1:11" x14ac:dyDescent="0.25">
      <c r="A1328" s="59">
        <v>2014</v>
      </c>
      <c r="B1328" s="60" t="s">
        <v>59</v>
      </c>
      <c r="C1328" s="61"/>
      <c r="D1328" s="62">
        <v>4</v>
      </c>
      <c r="E1328" s="62"/>
      <c r="F1328" s="62">
        <v>1</v>
      </c>
      <c r="G1328" s="62"/>
      <c r="H1328" s="62"/>
      <c r="I1328" s="62">
        <v>5</v>
      </c>
      <c r="J1328" s="62"/>
      <c r="K1328" s="10">
        <f t="shared" si="37"/>
        <v>10</v>
      </c>
    </row>
  </sheetData>
  <autoFilter ref="A908:K102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V141"/>
  <sheetViews>
    <sheetView workbookViewId="0">
      <pane ySplit="1" topLeftCell="A68" activePane="bottomLeft" state="frozen"/>
      <selection pane="bottomLeft" activeCell="A71" sqref="A71"/>
    </sheetView>
  </sheetViews>
  <sheetFormatPr defaultRowHeight="13.2" x14ac:dyDescent="0.25"/>
  <cols>
    <col min="2" max="2" width="12.88671875" bestFit="1" customWidth="1"/>
    <col min="13" max="13" width="5.6640625" customWidth="1"/>
    <col min="15" max="15" width="12.6640625" bestFit="1" customWidth="1"/>
    <col min="16" max="16" width="13.21875" bestFit="1" customWidth="1"/>
    <col min="17" max="17" width="10.21875" bestFit="1" customWidth="1"/>
  </cols>
  <sheetData>
    <row r="1" spans="1:22" x14ac:dyDescent="0.25">
      <c r="A1" t="s">
        <v>60</v>
      </c>
      <c r="B1" t="s">
        <v>87</v>
      </c>
      <c r="C1" s="8" t="s">
        <v>15</v>
      </c>
      <c r="D1" s="8" t="s">
        <v>33</v>
      </c>
      <c r="E1" s="8" t="s">
        <v>18</v>
      </c>
      <c r="F1" s="8" t="s">
        <v>37</v>
      </c>
      <c r="G1" s="8" t="s">
        <v>27</v>
      </c>
      <c r="H1" s="8" t="s">
        <v>21</v>
      </c>
      <c r="I1" s="8" t="s">
        <v>30</v>
      </c>
      <c r="J1" s="8" t="s">
        <v>24</v>
      </c>
      <c r="K1" s="16" t="s">
        <v>86</v>
      </c>
      <c r="L1" s="16"/>
      <c r="M1" s="16"/>
      <c r="O1" s="53" t="s">
        <v>69</v>
      </c>
      <c r="P1" s="54" t="s">
        <v>70</v>
      </c>
      <c r="Q1" s="55" t="s">
        <v>95</v>
      </c>
      <c r="R1" s="54" t="s">
        <v>96</v>
      </c>
      <c r="S1" s="54" t="s">
        <v>71</v>
      </c>
      <c r="T1" s="56" t="s">
        <v>45</v>
      </c>
      <c r="V1" s="54" t="s">
        <v>35</v>
      </c>
    </row>
    <row r="2" spans="1:22" x14ac:dyDescent="0.25">
      <c r="A2">
        <f>List!$H$3</f>
        <v>2007</v>
      </c>
      <c r="B2" t="s">
        <v>38</v>
      </c>
      <c r="C2" s="3">
        <f>SUMIFS(AllStates!C$22:C$197,AllStates!$A$22:$A$197,$A2,AllStates!$B$22:$B$197,$B2)</f>
        <v>0</v>
      </c>
      <c r="D2" s="3">
        <f>SUMIFS(AllStates!D$22:D$197,AllStates!$A$22:$A$197,$A2,AllStates!$B$22:$B$197,$B2)</f>
        <v>7</v>
      </c>
      <c r="E2" s="3">
        <f>SUMIFS(AllStates!E$22:E$197,AllStates!$A$22:$A$197,$A2,AllStates!$B$22:$B$197,$B2)</f>
        <v>2</v>
      </c>
      <c r="F2" s="3">
        <f>SUMIFS(AllStates!F$22:F$197,AllStates!$A$22:$A$197,$A2,AllStates!$B$22:$B$197,$B2)</f>
        <v>6</v>
      </c>
      <c r="G2" s="3">
        <f>SUMIFS(AllStates!G$22:G$197,AllStates!$A$22:$A$197,$A2,AllStates!$B$22:$B$197,$B2)</f>
        <v>2</v>
      </c>
      <c r="H2" s="3">
        <f>SUMIFS(AllStates!H$22:H$197,AllStates!$A$22:$A$197,$A2,AllStates!$B$22:$B$197,$B2)</f>
        <v>0</v>
      </c>
      <c r="I2" s="3">
        <f>SUMIFS(AllStates!I$22:I$197,AllStates!$A$22:$A$197,$A2,AllStates!$B$22:$B$197,$B2)</f>
        <v>4</v>
      </c>
      <c r="J2" s="3">
        <f>SUMIFS(AllStates!J$22:J$197,AllStates!$A$22:$A$197,$A2,AllStates!$B$22:$B$197,$B2)</f>
        <v>4</v>
      </c>
      <c r="K2">
        <f>SUM(C2:J2)</f>
        <v>25</v>
      </c>
      <c r="N2" t="str">
        <f>Calcs!D98</f>
        <v>AUS</v>
      </c>
      <c r="O2">
        <f>SUMPRODUCT((AllStates!$A$561:$A$653=List!H3)*(AllStates!$B$561:$B$653=O$1)*(AllStates!$C$560:$K$560=$N$2)*(AllStates!$C$561:$K$653))</f>
        <v>785</v>
      </c>
      <c r="P2">
        <f>SUMPRODUCT((AllStates!$A$561:$A$653=List!H3)*(AllStates!$B$561:$B$653=P$1)*(AllStates!$C$560:$K$560=$N$2)*(AllStates!$C$561:$K$653))</f>
        <v>336</v>
      </c>
      <c r="Q2">
        <f>SUMPRODUCT((AllStates!$A$561:$A$653=List!H3)*(AllStates!$B$561:$B$653=Q$1)*(AllStates!$C$560:$K$560=$N$2)*(AllStates!$C$561:$K$653))</f>
        <v>41</v>
      </c>
      <c r="R2">
        <f>SUMPRODUCT((AllStates!$A$561:$A$653=List!H3)*(AllStates!$B$561:$B$653=R$1)*(AllStates!$C$560:$K$560=$N$2)*(AllStates!$C$561:$K$653))</f>
        <v>237</v>
      </c>
      <c r="S2">
        <f>SUMPRODUCT((AllStates!$A$561:$A$653=List!H3)*(AllStates!$B$561:$B$653=S$1)*(AllStates!$C$560:$K$560=$N$2)*(AllStates!$C$561:$K$653))</f>
        <v>204</v>
      </c>
      <c r="T2">
        <f>SUMPRODUCT((AllStates!$A$561:$A$653=List!H3)*(AllStates!$B$561:$B$653=T$1)*(AllStates!$C$560:$K$560=$N$2)*(AllStates!$C$561:$K$653))</f>
        <v>0</v>
      </c>
      <c r="V2">
        <f>SUM(O2:U2)</f>
        <v>1603</v>
      </c>
    </row>
    <row r="3" spans="1:22" x14ac:dyDescent="0.25">
      <c r="A3">
        <f>List!$H$3</f>
        <v>2007</v>
      </c>
      <c r="B3" t="s">
        <v>31</v>
      </c>
      <c r="C3" s="3">
        <f>SUMIFS(AllStates!C$22:C$197,AllStates!$A$22:$A$197,$A3,AllStates!$B$22:$B$197,$B3)</f>
        <v>0</v>
      </c>
      <c r="D3" s="3">
        <f>SUMIFS(AllStates!D$22:D$197,AllStates!$A$22:$A$197,$A3,AllStates!$B$22:$B$197,$B3)</f>
        <v>11</v>
      </c>
      <c r="E3" s="3">
        <f>SUMIFS(AllStates!E$22:E$197,AllStates!$A$22:$A$197,$A3,AllStates!$B$22:$B$197,$B3)</f>
        <v>4</v>
      </c>
      <c r="F3" s="3">
        <f>SUMIFS(AllStates!F$22:F$197,AllStates!$A$22:$A$197,$A3,AllStates!$B$22:$B$197,$B3)</f>
        <v>15</v>
      </c>
      <c r="G3" s="3">
        <f>SUMIFS(AllStates!G$22:G$197,AllStates!$A$22:$A$197,$A3,AllStates!$B$22:$B$197,$B3)</f>
        <v>5</v>
      </c>
      <c r="H3" s="3">
        <f>SUMIFS(AllStates!H$22:H$197,AllStates!$A$22:$A$197,$A3,AllStates!$B$22:$B$197,$B3)</f>
        <v>0</v>
      </c>
      <c r="I3" s="3">
        <f>SUMIFS(AllStates!I$22:I$197,AllStates!$A$22:$A$197,$A3,AllStates!$B$22:$B$197,$B3)</f>
        <v>13</v>
      </c>
      <c r="J3" s="3">
        <f>SUMIFS(AllStates!J$22:J$197,AllStates!$A$22:$A$197,$A3,AllStates!$B$22:$B$197,$B3)</f>
        <v>10</v>
      </c>
      <c r="K3">
        <f t="shared" ref="K3:K12" si="0">SUM(C3:J3)</f>
        <v>58</v>
      </c>
    </row>
    <row r="4" spans="1:22" x14ac:dyDescent="0.25">
      <c r="A4">
        <f>List!$H$3</f>
        <v>2007</v>
      </c>
      <c r="B4" t="s">
        <v>28</v>
      </c>
      <c r="C4" s="3">
        <f>SUMIFS(AllStates!C$22:C$197,AllStates!$A$22:$A$197,$A4,AllStates!$B$22:$B$197,$B4)</f>
        <v>1</v>
      </c>
      <c r="D4" s="3">
        <f>SUMIFS(AllStates!D$22:D$197,AllStates!$A$22:$A$197,$A4,AllStates!$B$22:$B$197,$B4)</f>
        <v>55</v>
      </c>
      <c r="E4" s="3">
        <f>SUMIFS(AllStates!E$22:E$197,AllStates!$A$22:$A$197,$A4,AllStates!$B$22:$B$197,$B4)</f>
        <v>3</v>
      </c>
      <c r="F4" s="3">
        <f>SUMIFS(AllStates!F$22:F$197,AllStates!$A$22:$A$197,$A4,AllStates!$B$22:$B$197,$B4)</f>
        <v>45</v>
      </c>
      <c r="G4" s="3">
        <f>SUMIFS(AllStates!G$22:G$197,AllStates!$A$22:$A$197,$A4,AllStates!$B$22:$B$197,$B4)</f>
        <v>21</v>
      </c>
      <c r="H4" s="3">
        <f>SUMIFS(AllStates!H$22:H$197,AllStates!$A$22:$A$197,$A4,AllStates!$B$22:$B$197,$B4)</f>
        <v>7</v>
      </c>
      <c r="I4" s="3">
        <f>SUMIFS(AllStates!I$22:I$197,AllStates!$A$22:$A$197,$A4,AllStates!$B$22:$B$197,$B4)</f>
        <v>43</v>
      </c>
      <c r="J4" s="3">
        <f>SUMIFS(AllStates!J$22:J$197,AllStates!$A$22:$A$197,$A4,AllStates!$B$22:$B$197,$B4)</f>
        <v>26</v>
      </c>
      <c r="K4">
        <f t="shared" si="0"/>
        <v>201</v>
      </c>
    </row>
    <row r="5" spans="1:22" x14ac:dyDescent="0.25">
      <c r="A5">
        <f>List!$H$3</f>
        <v>2007</v>
      </c>
      <c r="B5" t="s">
        <v>25</v>
      </c>
      <c r="C5" s="3">
        <f>SUMIFS(AllStates!C$22:C$197,AllStates!$A$22:$A$197,$A5,AllStates!$B$22:$B$197,$B5)</f>
        <v>3</v>
      </c>
      <c r="D5" s="3">
        <f>SUMIFS(AllStates!D$22:D$197,AllStates!$A$22:$A$197,$A5,AllStates!$B$22:$B$197,$B5)</f>
        <v>31</v>
      </c>
      <c r="E5" s="3">
        <f>SUMIFS(AllStates!E$22:E$197,AllStates!$A$22:$A$197,$A5,AllStates!$B$22:$B$197,$B5)</f>
        <v>9</v>
      </c>
      <c r="F5" s="3">
        <f>SUMIFS(AllStates!F$22:F$197,AllStates!$A$22:$A$197,$A5,AllStates!$B$22:$B$197,$B5)</f>
        <v>35</v>
      </c>
      <c r="G5" s="3">
        <f>SUMIFS(AllStates!G$22:G$197,AllStates!$A$22:$A$197,$A5,AllStates!$B$22:$B$197,$B5)</f>
        <v>13</v>
      </c>
      <c r="H5" s="3">
        <f>SUMIFS(AllStates!H$22:H$197,AllStates!$A$22:$A$197,$A5,AllStates!$B$22:$B$197,$B5)</f>
        <v>5</v>
      </c>
      <c r="I5" s="3">
        <f>SUMIFS(AllStates!I$22:I$197,AllStates!$A$22:$A$197,$A5,AllStates!$B$22:$B$197,$B5)</f>
        <v>31</v>
      </c>
      <c r="J5" s="3">
        <f>SUMIFS(AllStates!J$22:J$197,AllStates!$A$22:$A$197,$A5,AllStates!$B$22:$B$197,$B5)</f>
        <v>22</v>
      </c>
      <c r="K5">
        <f t="shared" si="0"/>
        <v>149</v>
      </c>
      <c r="O5" s="63" t="s">
        <v>107</v>
      </c>
      <c r="P5" s="57" t="s">
        <v>78</v>
      </c>
      <c r="Q5" s="57" t="s">
        <v>79</v>
      </c>
      <c r="R5" s="57" t="s">
        <v>80</v>
      </c>
      <c r="S5" s="57" t="s">
        <v>81</v>
      </c>
      <c r="T5" s="57" t="s">
        <v>77</v>
      </c>
      <c r="U5" s="57" t="s">
        <v>82</v>
      </c>
    </row>
    <row r="6" spans="1:22" x14ac:dyDescent="0.25">
      <c r="A6">
        <f>List!$H$3</f>
        <v>2007</v>
      </c>
      <c r="B6" t="s">
        <v>22</v>
      </c>
      <c r="C6" s="3">
        <f>SUMIFS(AllStates!C$22:C$197,AllStates!$A$22:$A$197,$A6,AllStates!$B$22:$B$197,$B6)</f>
        <v>1</v>
      </c>
      <c r="D6" s="3">
        <f>SUMIFS(AllStates!D$22:D$197,AllStates!$A$22:$A$197,$A6,AllStates!$B$22:$B$197,$B6)</f>
        <v>39</v>
      </c>
      <c r="E6" s="3">
        <f>SUMIFS(AllStates!E$22:E$197,AllStates!$A$22:$A$197,$A6,AllStates!$B$22:$B$197,$B6)</f>
        <v>10</v>
      </c>
      <c r="F6" s="3">
        <f>SUMIFS(AllStates!F$22:F$197,AllStates!$A$22:$A$197,$A6,AllStates!$B$22:$B$197,$B6)</f>
        <v>38</v>
      </c>
      <c r="G6" s="3">
        <f>SUMIFS(AllStates!G$22:G$197,AllStates!$A$22:$A$197,$A6,AllStates!$B$22:$B$197,$B6)</f>
        <v>14</v>
      </c>
      <c r="H6" s="3">
        <f>SUMIFS(AllStates!H$22:H$197,AllStates!$A$22:$A$197,$A6,AllStates!$B$22:$B$197,$B6)</f>
        <v>4</v>
      </c>
      <c r="I6" s="3">
        <f>SUMIFS(AllStates!I$22:I$197,AllStates!$A$22:$A$197,$A6,AllStates!$B$22:$B$197,$B6)</f>
        <v>40</v>
      </c>
      <c r="J6" s="3">
        <f>SUMIFS(AllStates!J$22:J$197,AllStates!$A$22:$A$197,$A6,AllStates!$B$22:$B$197,$B6)</f>
        <v>33</v>
      </c>
      <c r="K6">
        <f t="shared" si="0"/>
        <v>179</v>
      </c>
      <c r="N6" t="str">
        <f>N2</f>
        <v>AUS</v>
      </c>
      <c r="O6" s="58">
        <f>SUMPRODUCT((AllStates!$A$909:$A$1024=List!H3)*(AllStates!$B$909:$B$1024=O$5)*(AllStates!$C$560:$K$560=$N$6)*(AllStates!$C$909:$K$1024))</f>
        <v>3</v>
      </c>
      <c r="P6" s="58">
        <f>SUMPRODUCT((AllStates!$A$909:$A$1024=List!H3)*(AllStates!$B$909:$B$1024=P$5)*(AllStates!$C$560:$K$560=$N$6)*(AllStates!$C$909:$K$1024))</f>
        <v>14</v>
      </c>
      <c r="Q6" s="58">
        <f>SUMPRODUCT((AllStates!$A$909:$A$1024=List!H3)*(AllStates!$B$909:$B$1024=Q$5)*(AllStates!$C$560:$K$560=$N$6)*(AllStates!$C$909:$K$1024))</f>
        <v>152</v>
      </c>
      <c r="R6" s="58">
        <f>SUMPRODUCT((AllStates!$A$909:$A$1024=List!H3)*(AllStates!$B$909:$B$1024=R$5)*(AllStates!$C$560:$K$560=$N$6)*(AllStates!$C$909:$K$1024))</f>
        <v>367</v>
      </c>
      <c r="S6" s="58">
        <f>SUMPRODUCT((AllStates!$A$909:$A$1024=List!H3)*(AllStates!$B$909:$B$1024=S$5)*(AllStates!$C$560:$K$560=$N$6)*(AllStates!$C$909:$K$1024))</f>
        <v>253</v>
      </c>
      <c r="T6" s="58">
        <f>SUMPRODUCT((AllStates!$A$909:$A$1024=List!H3)*(AllStates!$B$909:$B$1024=T$5)*(AllStates!$C$560:$K$560=$N$6)*(AllStates!$C$909:$K$1024))</f>
        <v>773</v>
      </c>
      <c r="U6" s="58">
        <f>SUMPRODUCT((AllStates!$A$909:$A$1024=List!H3)*(AllStates!$B$909:$B$1024=U$5)*(AllStates!$C$560:$K$560=$N$6)*(AllStates!$C$909:$K$1024))</f>
        <v>41</v>
      </c>
      <c r="V6">
        <f>SUM(O6:U6)</f>
        <v>1603</v>
      </c>
    </row>
    <row r="7" spans="1:22" x14ac:dyDescent="0.25">
      <c r="A7">
        <f>List!$H$3</f>
        <v>2007</v>
      </c>
      <c r="B7" t="s">
        <v>19</v>
      </c>
      <c r="C7" s="3">
        <f>SUMIFS(AllStates!C$22:C$197,AllStates!$A$22:$A$197,$A7,AllStates!$B$22:$B$197,$B7)</f>
        <v>3</v>
      </c>
      <c r="D7" s="3">
        <f>SUMIFS(AllStates!D$22:D$197,AllStates!$A$22:$A$197,$A7,AllStates!$B$22:$B$197,$B7)</f>
        <v>69</v>
      </c>
      <c r="E7" s="3">
        <f>SUMIFS(AllStates!E$22:E$197,AllStates!$A$22:$A$197,$A7,AllStates!$B$22:$B$197,$B7)</f>
        <v>13</v>
      </c>
      <c r="F7" s="3">
        <f>SUMIFS(AllStates!F$22:F$197,AllStates!$A$22:$A$197,$A7,AllStates!$B$22:$B$197,$B7)</f>
        <v>64</v>
      </c>
      <c r="G7" s="3">
        <f>SUMIFS(AllStates!G$22:G$197,AllStates!$A$22:$A$197,$A7,AllStates!$B$22:$B$197,$B7)</f>
        <v>14</v>
      </c>
      <c r="H7" s="3">
        <f>SUMIFS(AllStates!H$22:H$197,AllStates!$A$22:$A$197,$A7,AllStates!$B$22:$B$197,$B7)</f>
        <v>9</v>
      </c>
      <c r="I7" s="3">
        <f>SUMIFS(AllStates!I$22:I$197,AllStates!$A$22:$A$197,$A7,AllStates!$B$22:$B$197,$B7)</f>
        <v>54</v>
      </c>
      <c r="J7" s="3">
        <f>SUMIFS(AllStates!J$22:J$197,AllStates!$A$22:$A$197,$A7,AllStates!$B$22:$B$197,$B7)</f>
        <v>49</v>
      </c>
      <c r="K7">
        <f t="shared" si="0"/>
        <v>275</v>
      </c>
    </row>
    <row r="8" spans="1:22" x14ac:dyDescent="0.25">
      <c r="A8">
        <f>List!$H$3</f>
        <v>2007</v>
      </c>
      <c r="B8" t="s">
        <v>16</v>
      </c>
      <c r="C8" s="3">
        <f>SUMIFS(AllStates!C$22:C$197,AllStates!$A$22:$A$197,$A8,AllStates!$B$22:$B$197,$B8)</f>
        <v>2</v>
      </c>
      <c r="D8" s="3">
        <f>SUMIFS(AllStates!D$22:D$197,AllStates!$A$22:$A$197,$A8,AllStates!$B$22:$B$197,$B8)</f>
        <v>67</v>
      </c>
      <c r="E8" s="3">
        <f>SUMIFS(AllStates!E$22:E$197,AllStates!$A$22:$A$197,$A8,AllStates!$B$22:$B$197,$B8)</f>
        <v>11</v>
      </c>
      <c r="F8" s="3">
        <f>SUMIFS(AllStates!F$22:F$197,AllStates!$A$22:$A$197,$A8,AllStates!$B$22:$B$197,$B8)</f>
        <v>41</v>
      </c>
      <c r="G8" s="3">
        <f>SUMIFS(AllStates!G$22:G$197,AllStates!$A$22:$A$197,$A8,AllStates!$B$22:$B$197,$B8)</f>
        <v>12</v>
      </c>
      <c r="H8" s="3">
        <f>SUMIFS(AllStates!H$22:H$197,AllStates!$A$22:$A$197,$A8,AllStates!$B$22:$B$197,$B8)</f>
        <v>6</v>
      </c>
      <c r="I8" s="3">
        <f>SUMIFS(AllStates!I$22:I$197,AllStates!$A$22:$A$197,$A8,AllStates!$B$22:$B$197,$B8)</f>
        <v>40</v>
      </c>
      <c r="J8" s="3">
        <f>SUMIFS(AllStates!J$22:J$197,AllStates!$A$22:$A$197,$A8,AllStates!$B$22:$B$197,$B8)</f>
        <v>37</v>
      </c>
      <c r="K8">
        <f t="shared" si="0"/>
        <v>216</v>
      </c>
    </row>
    <row r="9" spans="1:22" x14ac:dyDescent="0.25">
      <c r="A9">
        <f>List!$H$3</f>
        <v>2007</v>
      </c>
      <c r="B9" t="s">
        <v>13</v>
      </c>
      <c r="C9" s="3">
        <f>SUMIFS(AllStates!C$22:C$197,AllStates!$A$22:$A$197,$A9,AllStates!$B$22:$B$197,$B9)</f>
        <v>0</v>
      </c>
      <c r="D9" s="3">
        <f>SUMIFS(AllStates!D$22:D$197,AllStates!$A$22:$A$197,$A9,AllStates!$B$22:$B$197,$B9)</f>
        <v>49</v>
      </c>
      <c r="E9" s="3">
        <f>SUMIFS(AllStates!E$22:E$197,AllStates!$A$22:$A$197,$A9,AllStates!$B$22:$B$197,$B9)</f>
        <v>3</v>
      </c>
      <c r="F9" s="3">
        <f>SUMIFS(AllStates!F$22:F$197,AllStates!$A$22:$A$197,$A9,AllStates!$B$22:$B$197,$B9)</f>
        <v>46</v>
      </c>
      <c r="G9" s="3">
        <f>SUMIFS(AllStates!G$22:G$197,AllStates!$A$22:$A$197,$A9,AllStates!$B$22:$B$197,$B9)</f>
        <v>10</v>
      </c>
      <c r="H9" s="3">
        <f>SUMIFS(AllStates!H$22:H$197,AllStates!$A$22:$A$197,$A9,AllStates!$B$22:$B$197,$B9)</f>
        <v>7</v>
      </c>
      <c r="I9" s="3">
        <f>SUMIFS(AllStates!I$22:I$197,AllStates!$A$22:$A$197,$A9,AllStates!$B$22:$B$197,$B9)</f>
        <v>39</v>
      </c>
      <c r="J9" s="3">
        <f>SUMIFS(AllStates!J$22:J$197,AllStates!$A$22:$A$197,$A9,AllStates!$B$22:$B$197,$B9)</f>
        <v>22</v>
      </c>
      <c r="K9">
        <f t="shared" si="0"/>
        <v>176</v>
      </c>
      <c r="O9" s="7" t="s">
        <v>74</v>
      </c>
      <c r="P9" s="7" t="s">
        <v>73</v>
      </c>
      <c r="Q9" s="7" t="s">
        <v>71</v>
      </c>
    </row>
    <row r="10" spans="1:22" x14ac:dyDescent="0.25">
      <c r="A10">
        <f>List!$H$3</f>
        <v>2007</v>
      </c>
      <c r="B10" t="s">
        <v>34</v>
      </c>
      <c r="C10" s="3">
        <f>SUMIFS(AllStates!C$22:C$197,AllStates!$A$22:$A$197,$A10,AllStates!$B$22:$B$197,$B10)</f>
        <v>0</v>
      </c>
      <c r="D10" s="3">
        <f>SUMIFS(AllStates!D$22:D$197,AllStates!$A$22:$A$197,$A10,AllStates!$B$22:$B$197,$B10)</f>
        <v>5</v>
      </c>
      <c r="E10" s="3">
        <f>SUMIFS(AllStates!E$22:E$197,AllStates!$A$22:$A$197,$A10,AllStates!$B$22:$B$197,$B10)</f>
        <v>0</v>
      </c>
      <c r="F10" s="3">
        <f>SUMIFS(AllStates!F$22:F$197,AllStates!$A$22:$A$197,$A10,AllStates!$B$22:$B$197,$B10)</f>
        <v>5</v>
      </c>
      <c r="G10" s="3">
        <f>SUMIFS(AllStates!G$22:G$197,AllStates!$A$22:$A$197,$A10,AllStates!$B$22:$B$197,$B10)</f>
        <v>0</v>
      </c>
      <c r="H10" s="3">
        <f>SUMIFS(AllStates!H$22:H$197,AllStates!$A$22:$A$197,$A10,AllStates!$B$22:$B$197,$B10)</f>
        <v>3</v>
      </c>
      <c r="I10" s="3">
        <f>SUMIFS(AllStates!I$22:I$197,AllStates!$A$22:$A$197,$A10,AllStates!$B$22:$B$197,$B10)</f>
        <v>3</v>
      </c>
      <c r="J10" s="3">
        <f>SUMIFS(AllStates!J$22:J$197,AllStates!$A$22:$A$197,$A10,AllStates!$B$22:$B$197,$B10)</f>
        <v>2</v>
      </c>
      <c r="K10">
        <f t="shared" si="0"/>
        <v>18</v>
      </c>
      <c r="N10" t="str">
        <f>N2</f>
        <v>AUS</v>
      </c>
      <c r="O10" s="58">
        <f>SUMPRODUCT((AllStates!$A$856:$A$903=List!H3)*(AllStates!$B$856:$B$903=O$9)*(AllStates!$C$560:$K$560=$N$10)*(AllStates!$C$856:$K$903))</f>
        <v>741</v>
      </c>
      <c r="P10" s="58">
        <f>SUMPRODUCT((AllStates!$A$856:$A$903=List!H3)*(AllStates!$B$856:$B$903=P$9)*(AllStates!$C$560:$K$560=$N$10)*(AllStates!$C$856:$K$903))</f>
        <v>658</v>
      </c>
      <c r="Q10" s="58">
        <f>SUMPRODUCT((AllStates!$A$856:$A$903=List!H3)*(AllStates!$B$856:$B$903=Q$9)*(AllStates!$C$560:$K$560=$N$10)*(AllStates!$C$856:$K$903))</f>
        <v>204</v>
      </c>
      <c r="V10">
        <f>SUM(O10:U10)</f>
        <v>1603</v>
      </c>
    </row>
    <row r="11" spans="1:22" x14ac:dyDescent="0.25">
      <c r="A11">
        <f>List!$H$3</f>
        <v>2007</v>
      </c>
      <c r="B11" t="s">
        <v>11</v>
      </c>
      <c r="C11" s="3">
        <f>SUMIFS(AllStates!C$22:C$197,AllStates!$A$22:$A$197,$A11,AllStates!$B$22:$B$197,$B11)</f>
        <v>4</v>
      </c>
      <c r="D11" s="3">
        <f>SUMIFS(AllStates!D$22:D$197,AllStates!$A$22:$A$197,$A11,AllStates!$B$22:$B$197,$B11)</f>
        <v>52</v>
      </c>
      <c r="E11" s="3">
        <f>SUMIFS(AllStates!E$22:E$197,AllStates!$A$22:$A$197,$A11,AllStates!$B$22:$B$197,$B11)</f>
        <v>3</v>
      </c>
      <c r="F11" s="3">
        <f>SUMIFS(AllStates!F$22:F$197,AllStates!$A$22:$A$197,$A11,AllStates!$B$22:$B$197,$B11)</f>
        <v>38</v>
      </c>
      <c r="G11" s="3">
        <f>SUMIFS(AllStates!G$22:G$197,AllStates!$A$22:$A$197,$A11,AllStates!$B$22:$B$197,$B11)</f>
        <v>10</v>
      </c>
      <c r="H11" s="3">
        <f>SUMIFS(AllStates!H$22:H$197,AllStates!$A$22:$A$197,$A11,AllStates!$B$22:$B$197,$B11)</f>
        <v>2</v>
      </c>
      <c r="I11" s="3">
        <f>SUMIFS(AllStates!I$22:I$197,AllStates!$A$22:$A$197,$A11,AllStates!$B$22:$B$197,$B11)</f>
        <v>37</v>
      </c>
      <c r="J11" s="3">
        <f>SUMIFS(AllStates!J$22:J$197,AllStates!$A$22:$A$197,$A11,AllStates!$B$22:$B$197,$B11)</f>
        <v>15</v>
      </c>
      <c r="K11">
        <f t="shared" si="0"/>
        <v>161</v>
      </c>
      <c r="N11" t="s">
        <v>104</v>
      </c>
      <c r="O11" t="str">
        <f>O10&amp;" Deaths"</f>
        <v>741 Deaths</v>
      </c>
      <c r="P11" t="str">
        <f t="shared" ref="P11:Q11" si="1">P10&amp;" Deaths"</f>
        <v>658 Deaths</v>
      </c>
      <c r="Q11" t="str">
        <f t="shared" si="1"/>
        <v>204 Deaths</v>
      </c>
    </row>
    <row r="12" spans="1:22" x14ac:dyDescent="0.25">
      <c r="A12">
        <f>List!$H$3</f>
        <v>2007</v>
      </c>
      <c r="B12" t="s">
        <v>9</v>
      </c>
      <c r="C12" s="3">
        <f>SUMIFS(AllStates!C$22:C$197,AllStates!$A$22:$A$197,$A12,AllStates!$B$22:$B$197,$B12)</f>
        <v>0</v>
      </c>
      <c r="D12" s="3">
        <f>SUMIFS(AllStates!D$22:D$197,AllStates!$A$22:$A$197,$A12,AllStates!$B$22:$B$197,$B12)</f>
        <v>50</v>
      </c>
      <c r="E12" s="3">
        <f>SUMIFS(AllStates!E$22:E$197,AllStates!$A$22:$A$197,$A12,AllStates!$B$22:$B$197,$B12)</f>
        <v>0</v>
      </c>
      <c r="F12" s="3">
        <f>SUMIFS(AllStates!F$22:F$197,AllStates!$A$22:$A$197,$A12,AllStates!$B$22:$B$197,$B12)</f>
        <v>27</v>
      </c>
      <c r="G12" s="3">
        <f>SUMIFS(AllStates!G$22:G$197,AllStates!$A$22:$A$197,$A12,AllStates!$B$22:$B$197,$B12)</f>
        <v>23</v>
      </c>
      <c r="H12" s="3">
        <f>SUMIFS(AllStates!H$22:H$197,AllStates!$A$22:$A$197,$A12,AllStates!$B$22:$B$197,$B12)</f>
        <v>2</v>
      </c>
      <c r="I12" s="3">
        <f>SUMIFS(AllStates!I$22:I$197,AllStates!$A$22:$A$197,$A12,AllStates!$B$22:$B$197,$B12)</f>
        <v>28</v>
      </c>
      <c r="J12" s="3">
        <f>SUMIFS(AllStates!J$22:J$197,AllStates!$A$22:$A$197,$A12,AllStates!$B$22:$B$197,$B12)</f>
        <v>15</v>
      </c>
      <c r="K12">
        <f t="shared" si="0"/>
        <v>145</v>
      </c>
    </row>
    <row r="14" spans="1:22" x14ac:dyDescent="0.25">
      <c r="L14" t="s">
        <v>109</v>
      </c>
      <c r="O14" s="60" t="s">
        <v>106</v>
      </c>
      <c r="P14" s="60" t="s">
        <v>96</v>
      </c>
      <c r="Q14" s="60" t="s">
        <v>58</v>
      </c>
      <c r="R14" s="60" t="s">
        <v>59</v>
      </c>
    </row>
    <row r="15" spans="1:22" x14ac:dyDescent="0.25">
      <c r="A15">
        <f>$A$2</f>
        <v>2007</v>
      </c>
      <c r="B15" s="4" t="s">
        <v>46</v>
      </c>
      <c r="C15" s="21">
        <f>SUMPRODUCT((AllStates!$A$208:$A$399=$A15)*(AllStates!$B$208:$B$399=$B15)*(AllStates!C$208:C$399))</f>
        <v>1</v>
      </c>
      <c r="D15" s="21">
        <f>SUMPRODUCT((AllStates!$A$208:$A$399=$A15)*(AllStates!$B$208:$B$399=$B15)*(AllStates!D$208:D$399))</f>
        <v>27</v>
      </c>
      <c r="E15" s="21">
        <f>SUMPRODUCT((AllStates!$A$208:$A$399=$A15)*(AllStates!$B$208:$B$399=$B15)*(AllStates!E$208:E$399))</f>
        <v>2</v>
      </c>
      <c r="F15" s="21">
        <f>SUMPRODUCT((AllStates!$A$208:$A$399=$A15)*(AllStates!$B$208:$B$399=$B15)*(AllStates!F$208:F$399))</f>
        <v>33</v>
      </c>
      <c r="G15" s="21">
        <f>SUMPRODUCT((AllStates!$A$208:$A$399=$A15)*(AllStates!$B$208:$B$399=$B15)*(AllStates!G$208:G$399))</f>
        <v>6</v>
      </c>
      <c r="H15" s="21">
        <f>SUMPRODUCT((AllStates!$A$208:$A$399=$A15)*(AllStates!$B$208:$B$399=$B15)*(AllStates!H$208:H$399))</f>
        <v>1</v>
      </c>
      <c r="I15" s="21">
        <f>SUMPRODUCT((AllStates!$A$208:$A$399=$A15)*(AllStates!$B$208:$B$399=$B15)*(AllStates!I$208:I$399))</f>
        <v>23</v>
      </c>
      <c r="J15" s="21">
        <f>SUMPRODUCT((AllStates!$A$208:$A$399=$A15)*(AllStates!$B$208:$B$399=$B15)*(AllStates!J$208:J$399))</f>
        <v>22</v>
      </c>
      <c r="K15">
        <f>SUM(C15:J15)</f>
        <v>115</v>
      </c>
      <c r="L15">
        <f>SUMPRODUCT(($C$1:$K$1=List!$B$2)*(Calcs!$C15:$K15))</f>
        <v>115</v>
      </c>
      <c r="N15" t="str">
        <f>N2</f>
        <v>AUS</v>
      </c>
      <c r="O15" s="58">
        <f>SUMPRODUCT((AllStates!$A$1030:$A$1328=List!H3)*(AllStates!$B$1030:$B$1328=O$14)*(AllStates!$C$560:$K$560=$N$15)*(AllStates!$C$1030:$K$1328))</f>
        <v>1101</v>
      </c>
      <c r="P15" s="58">
        <f>SUMPRODUCT((AllStates!$A$1030:$A$1328=List!H3)*(AllStates!$B$1030:$B$1328=P$14)*(AllStates!$C$560:$K$560=$N$15)*(AllStates!$C$1030:$K$1328))</f>
        <v>217</v>
      </c>
      <c r="Q15" s="58">
        <f>SUMPRODUCT((AllStates!$A$1030:$A$1328=List!H3)*(AllStates!$B$1030:$B$1328=Q$14)*(AllStates!$C$560:$K$560=$N$15)*(AllStates!$C$1030:$K$1328))</f>
        <v>24</v>
      </c>
      <c r="R15" s="58">
        <f>SUMPRODUCT((AllStates!$A$1030:$A$1328=List!H3)*(AllStates!$B$1030:$B$1328=R$14)*(AllStates!$C$560:$K$560=$N$15)*(AllStates!$C$1030:$K$1328))</f>
        <v>254</v>
      </c>
      <c r="V15">
        <f>SUM(O15:U15)</f>
        <v>1596</v>
      </c>
    </row>
    <row r="16" spans="1:22" x14ac:dyDescent="0.25">
      <c r="A16">
        <f t="shared" ref="A16:A26" si="2">$A$2</f>
        <v>2007</v>
      </c>
      <c r="B16" s="4" t="s">
        <v>47</v>
      </c>
      <c r="C16" s="21">
        <f>SUMPRODUCT((AllStates!$A$208:$A$399=$A16)*(AllStates!$B$208:$B$399=$B16)*(AllStates!C$208:C$399))</f>
        <v>2</v>
      </c>
      <c r="D16" s="21">
        <f>SUMPRODUCT((AllStates!$A$208:$A$399=$A16)*(AllStates!$B$208:$B$399=$B16)*(AllStates!D$208:D$399))</f>
        <v>19</v>
      </c>
      <c r="E16" s="21">
        <f>SUMPRODUCT((AllStates!$A$208:$A$399=$A16)*(AllStates!$B$208:$B$399=$B16)*(AllStates!E$208:E$399))</f>
        <v>5</v>
      </c>
      <c r="F16" s="21">
        <f>SUMPRODUCT((AllStates!$A$208:$A$399=$A16)*(AllStates!$B$208:$B$399=$B16)*(AllStates!F$208:F$399))</f>
        <v>17</v>
      </c>
      <c r="G16" s="21">
        <f>SUMPRODUCT((AllStates!$A$208:$A$399=$A16)*(AllStates!$B$208:$B$399=$B16)*(AllStates!G$208:G$399))</f>
        <v>8</v>
      </c>
      <c r="H16" s="21">
        <f>SUMPRODUCT((AllStates!$A$208:$A$399=$A16)*(AllStates!$B$208:$B$399=$B16)*(AllStates!H$208:H$399))</f>
        <v>0</v>
      </c>
      <c r="I16" s="21">
        <f>SUMPRODUCT((AllStates!$A$208:$A$399=$A16)*(AllStates!$B$208:$B$399=$B16)*(AllStates!I$208:I$399))</f>
        <v>23</v>
      </c>
      <c r="J16" s="21">
        <f>SUMPRODUCT((AllStates!$A$208:$A$399=$A16)*(AllStates!$B$208:$B$399=$B16)*(AllStates!J$208:J$399))</f>
        <v>16</v>
      </c>
      <c r="K16">
        <f t="shared" ref="K16:K26" si="3">SUM(C16:J16)</f>
        <v>90</v>
      </c>
      <c r="L16">
        <f>SUMPRODUCT(($C$1:$K$1=List!$B$2)*(Calcs!$C16:$K16))</f>
        <v>90</v>
      </c>
    </row>
    <row r="17" spans="1:12" x14ac:dyDescent="0.25">
      <c r="A17">
        <f t="shared" si="2"/>
        <v>2007</v>
      </c>
      <c r="B17" s="4" t="s">
        <v>48</v>
      </c>
      <c r="C17" s="21">
        <f>SUMPRODUCT((AllStates!$A$208:$A$399=$A17)*(AllStates!$B$208:$B$399=$B17)*(AllStates!C$208:C$399))</f>
        <v>0</v>
      </c>
      <c r="D17" s="21">
        <f>SUMPRODUCT((AllStates!$A$208:$A$399=$A17)*(AllStates!$B$208:$B$399=$B17)*(AllStates!D$208:D$399))</f>
        <v>16</v>
      </c>
      <c r="E17" s="21">
        <f>SUMPRODUCT((AllStates!$A$208:$A$399=$A17)*(AllStates!$B$208:$B$399=$B17)*(AllStates!E$208:E$399))</f>
        <v>3</v>
      </c>
      <c r="F17" s="21">
        <f>SUMPRODUCT((AllStates!$A$208:$A$399=$A17)*(AllStates!$B$208:$B$399=$B17)*(AllStates!F$208:F$399))</f>
        <v>22</v>
      </c>
      <c r="G17" s="21">
        <f>SUMPRODUCT((AllStates!$A$208:$A$399=$A17)*(AllStates!$B$208:$B$399=$B17)*(AllStates!G$208:G$399))</f>
        <v>7</v>
      </c>
      <c r="H17" s="21">
        <f>SUMPRODUCT((AllStates!$A$208:$A$399=$A17)*(AllStates!$B$208:$B$399=$B17)*(AllStates!H$208:H$399))</f>
        <v>2</v>
      </c>
      <c r="I17" s="21">
        <f>SUMPRODUCT((AllStates!$A$208:$A$399=$A17)*(AllStates!$B$208:$B$399=$B17)*(AllStates!I$208:I$399))</f>
        <v>19</v>
      </c>
      <c r="J17" s="21">
        <f>SUMPRODUCT((AllStates!$A$208:$A$399=$A17)*(AllStates!$B$208:$B$399=$B17)*(AllStates!J$208:J$399))</f>
        <v>8</v>
      </c>
      <c r="K17">
        <f t="shared" si="3"/>
        <v>77</v>
      </c>
      <c r="L17">
        <f>SUMPRODUCT(($C$1:$K$1=List!$B$2)*(Calcs!$C17:$K17))</f>
        <v>77</v>
      </c>
    </row>
    <row r="18" spans="1:12" x14ac:dyDescent="0.25">
      <c r="A18">
        <f t="shared" si="2"/>
        <v>2007</v>
      </c>
      <c r="B18" s="4" t="s">
        <v>49</v>
      </c>
      <c r="C18" s="21">
        <f>SUMPRODUCT((AllStates!$A$208:$A$399=$A18)*(AllStates!$B$208:$B$399=$B18)*(AllStates!C$208:C$399))</f>
        <v>0</v>
      </c>
      <c r="D18" s="21">
        <f>SUMPRODUCT((AllStates!$A$208:$A$399=$A18)*(AllStates!$B$208:$B$399=$B18)*(AllStates!D$208:D$399))</f>
        <v>31</v>
      </c>
      <c r="E18" s="21">
        <f>SUMPRODUCT((AllStates!$A$208:$A$399=$A18)*(AllStates!$B$208:$B$399=$B18)*(AllStates!E$208:E$399))</f>
        <v>2</v>
      </c>
      <c r="F18" s="21">
        <f>SUMPRODUCT((AllStates!$A$208:$A$399=$A18)*(AllStates!$B$208:$B$399=$B18)*(AllStates!F$208:F$399))</f>
        <v>24</v>
      </c>
      <c r="G18" s="21">
        <f>SUMPRODUCT((AllStates!$A$208:$A$399=$A18)*(AllStates!$B$208:$B$399=$B18)*(AllStates!G$208:G$399))</f>
        <v>8</v>
      </c>
      <c r="H18" s="21">
        <f>SUMPRODUCT((AllStates!$A$208:$A$399=$A18)*(AllStates!$B$208:$B$399=$B18)*(AllStates!H$208:H$399))</f>
        <v>3</v>
      </c>
      <c r="I18" s="21">
        <f>SUMPRODUCT((AllStates!$A$208:$A$399=$A18)*(AllStates!$B$208:$B$399=$B18)*(AllStates!I$208:I$399))</f>
        <v>15</v>
      </c>
      <c r="J18" s="21">
        <f>SUMPRODUCT((AllStates!$A$208:$A$399=$A18)*(AllStates!$B$208:$B$399=$B18)*(AllStates!J$208:J$399))</f>
        <v>13</v>
      </c>
      <c r="K18">
        <f t="shared" si="3"/>
        <v>96</v>
      </c>
      <c r="L18">
        <f>SUMPRODUCT(($C$1:$K$1=List!$B$2)*(Calcs!$C18:$K18))</f>
        <v>96</v>
      </c>
    </row>
    <row r="19" spans="1:12" x14ac:dyDescent="0.25">
      <c r="A19">
        <f t="shared" si="2"/>
        <v>2007</v>
      </c>
      <c r="B19" s="4" t="s">
        <v>50</v>
      </c>
      <c r="C19" s="21">
        <f>SUMPRODUCT((AllStates!$A$208:$A$399=$A19)*(AllStates!$B$208:$B$399=$B19)*(AllStates!C$208:C$399))</f>
        <v>2</v>
      </c>
      <c r="D19" s="21">
        <f>SUMPRODUCT((AllStates!$A$208:$A$399=$A19)*(AllStates!$B$208:$B$399=$B19)*(AllStates!D$208:D$399))</f>
        <v>38</v>
      </c>
      <c r="E19" s="21">
        <f>SUMPRODUCT((AllStates!$A$208:$A$399=$A19)*(AllStates!$B$208:$B$399=$B19)*(AllStates!E$208:E$399))</f>
        <v>1</v>
      </c>
      <c r="F19" s="21">
        <f>SUMPRODUCT((AllStates!$A$208:$A$399=$A19)*(AllStates!$B$208:$B$399=$B19)*(AllStates!F$208:F$399))</f>
        <v>20</v>
      </c>
      <c r="G19" s="21">
        <f>SUMPRODUCT((AllStates!$A$208:$A$399=$A19)*(AllStates!$B$208:$B$399=$B19)*(AllStates!G$208:G$399))</f>
        <v>9</v>
      </c>
      <c r="H19" s="21">
        <f>SUMPRODUCT((AllStates!$A$208:$A$399=$A19)*(AllStates!$B$208:$B$399=$B19)*(AllStates!H$208:H$399))</f>
        <v>0</v>
      </c>
      <c r="I19" s="21">
        <f>SUMPRODUCT((AllStates!$A$208:$A$399=$A19)*(AllStates!$B$208:$B$399=$B19)*(AllStates!I$208:I$399))</f>
        <v>22</v>
      </c>
      <c r="J19" s="21">
        <f>SUMPRODUCT((AllStates!$A$208:$A$399=$A19)*(AllStates!$B$208:$B$399=$B19)*(AllStates!J$208:J$399))</f>
        <v>28</v>
      </c>
      <c r="K19">
        <f t="shared" si="3"/>
        <v>120</v>
      </c>
      <c r="L19">
        <f>SUMPRODUCT(($C$1:$K$1=List!$B$2)*(Calcs!$C19:$K19))</f>
        <v>120</v>
      </c>
    </row>
    <row r="20" spans="1:12" x14ac:dyDescent="0.25">
      <c r="A20">
        <f t="shared" si="2"/>
        <v>2007</v>
      </c>
      <c r="B20" s="4" t="s">
        <v>51</v>
      </c>
      <c r="C20" s="21">
        <f>SUMPRODUCT((AllStates!$A$208:$A$399=$A20)*(AllStates!$B$208:$B$399=$B20)*(AllStates!C$208:C$399))</f>
        <v>3</v>
      </c>
      <c r="D20" s="21">
        <f>SUMPRODUCT((AllStates!$A$208:$A$399=$A20)*(AllStates!$B$208:$B$399=$B20)*(AllStates!D$208:D$399))</f>
        <v>40</v>
      </c>
      <c r="E20" s="21">
        <f>SUMPRODUCT((AllStates!$A$208:$A$399=$A20)*(AllStates!$B$208:$B$399=$B20)*(AllStates!E$208:E$399))</f>
        <v>3</v>
      </c>
      <c r="F20" s="21">
        <f>SUMPRODUCT((AllStates!$A$208:$A$399=$A20)*(AllStates!$B$208:$B$399=$B20)*(AllStates!F$208:F$399))</f>
        <v>30</v>
      </c>
      <c r="G20" s="21">
        <f>SUMPRODUCT((AllStates!$A$208:$A$399=$A20)*(AllStates!$B$208:$B$399=$B20)*(AllStates!G$208:G$399))</f>
        <v>13</v>
      </c>
      <c r="H20" s="21">
        <f>SUMPRODUCT((AllStates!$A$208:$A$399=$A20)*(AllStates!$B$208:$B$399=$B20)*(AllStates!H$208:H$399))</f>
        <v>8</v>
      </c>
      <c r="I20" s="21">
        <f>SUMPRODUCT((AllStates!$A$208:$A$399=$A20)*(AllStates!$B$208:$B$399=$B20)*(AllStates!I$208:I$399))</f>
        <v>27</v>
      </c>
      <c r="J20" s="21">
        <f>SUMPRODUCT((AllStates!$A$208:$A$399=$A20)*(AllStates!$B$208:$B$399=$B20)*(AllStates!J$208:J$399))</f>
        <v>17</v>
      </c>
      <c r="K20">
        <f t="shared" si="3"/>
        <v>141</v>
      </c>
      <c r="L20">
        <f>SUMPRODUCT(($C$1:$K$1=List!$B$2)*(Calcs!$C20:$K20))</f>
        <v>141</v>
      </c>
    </row>
    <row r="21" spans="1:12" x14ac:dyDescent="0.25">
      <c r="A21">
        <f t="shared" si="2"/>
        <v>2007</v>
      </c>
      <c r="B21" s="4" t="s">
        <v>52</v>
      </c>
      <c r="C21" s="21">
        <f>SUMPRODUCT((AllStates!$A$208:$A$399=$A21)*(AllStates!$B$208:$B$399=$B21)*(AllStates!C$208:C$399))</f>
        <v>0</v>
      </c>
      <c r="D21" s="21">
        <f>SUMPRODUCT((AllStates!$A$208:$A$399=$A21)*(AllStates!$B$208:$B$399=$B21)*(AllStates!D$208:D$399))</f>
        <v>38</v>
      </c>
      <c r="E21" s="21">
        <f>SUMPRODUCT((AllStates!$A$208:$A$399=$A21)*(AllStates!$B$208:$B$399=$B21)*(AllStates!E$208:E$399))</f>
        <v>3</v>
      </c>
      <c r="F21" s="21">
        <f>SUMPRODUCT((AllStates!$A$208:$A$399=$A21)*(AllStates!$B$208:$B$399=$B21)*(AllStates!F$208:F$399))</f>
        <v>33</v>
      </c>
      <c r="G21" s="21">
        <f>SUMPRODUCT((AllStates!$A$208:$A$399=$A21)*(AllStates!$B$208:$B$399=$B21)*(AllStates!G$208:G$399))</f>
        <v>13</v>
      </c>
      <c r="H21" s="21">
        <f>SUMPRODUCT((AllStates!$A$208:$A$399=$A21)*(AllStates!$B$208:$B$399=$B21)*(AllStates!H$208:H$399))</f>
        <v>4</v>
      </c>
      <c r="I21" s="21">
        <f>SUMPRODUCT((AllStates!$A$208:$A$399=$A21)*(AllStates!$B$208:$B$399=$B21)*(AllStates!I$208:I$399))</f>
        <v>36</v>
      </c>
      <c r="J21" s="21">
        <f>SUMPRODUCT((AllStates!$A$208:$A$399=$A21)*(AllStates!$B$208:$B$399=$B21)*(AllStates!J$208:J$399))</f>
        <v>25</v>
      </c>
      <c r="K21">
        <f t="shared" si="3"/>
        <v>152</v>
      </c>
      <c r="L21">
        <f>SUMPRODUCT(($C$1:$K$1=List!$B$2)*(Calcs!$C21:$K21))</f>
        <v>152</v>
      </c>
    </row>
    <row r="22" spans="1:12" x14ac:dyDescent="0.25">
      <c r="A22">
        <f t="shared" si="2"/>
        <v>2007</v>
      </c>
      <c r="B22" s="4" t="s">
        <v>53</v>
      </c>
      <c r="C22" s="21">
        <f>SUMPRODUCT((AllStates!$A$208:$A$399=$A22)*(AllStates!$B$208:$B$399=$B22)*(AllStates!C$208:C$399))</f>
        <v>1</v>
      </c>
      <c r="D22" s="21">
        <f>SUMPRODUCT((AllStates!$A$208:$A$399=$A22)*(AllStates!$B$208:$B$399=$B22)*(AllStates!D$208:D$399))</f>
        <v>61</v>
      </c>
      <c r="E22" s="21">
        <f>SUMPRODUCT((AllStates!$A$208:$A$399=$A22)*(AllStates!$B$208:$B$399=$B22)*(AllStates!E$208:E$399))</f>
        <v>5</v>
      </c>
      <c r="F22" s="21">
        <f>SUMPRODUCT((AllStates!$A$208:$A$399=$A22)*(AllStates!$B$208:$B$399=$B22)*(AllStates!F$208:F$399))</f>
        <v>48</v>
      </c>
      <c r="G22" s="21">
        <f>SUMPRODUCT((AllStates!$A$208:$A$399=$A22)*(AllStates!$B$208:$B$399=$B22)*(AllStates!G$208:G$399))</f>
        <v>18</v>
      </c>
      <c r="H22" s="21">
        <f>SUMPRODUCT((AllStates!$A$208:$A$399=$A22)*(AllStates!$B$208:$B$399=$B22)*(AllStates!H$208:H$399))</f>
        <v>3</v>
      </c>
      <c r="I22" s="21">
        <f>SUMPRODUCT((AllStates!$A$208:$A$399=$A22)*(AllStates!$B$208:$B$399=$B22)*(AllStates!I$208:I$399))</f>
        <v>49</v>
      </c>
      <c r="J22" s="21">
        <f>SUMPRODUCT((AllStates!$A$208:$A$399=$A22)*(AllStates!$B$208:$B$399=$B22)*(AllStates!J$208:J$399))</f>
        <v>21</v>
      </c>
      <c r="K22">
        <f t="shared" si="3"/>
        <v>206</v>
      </c>
      <c r="L22">
        <f>SUMPRODUCT(($C$1:$K$1=List!$B$2)*(Calcs!$C22:$K22))</f>
        <v>206</v>
      </c>
    </row>
    <row r="23" spans="1:12" x14ac:dyDescent="0.25">
      <c r="A23">
        <f t="shared" si="2"/>
        <v>2007</v>
      </c>
      <c r="B23" s="4" t="s">
        <v>54</v>
      </c>
      <c r="C23" s="21">
        <f>SUMPRODUCT((AllStates!$A$208:$A$399=$A23)*(AllStates!$B$208:$B$399=$B23)*(AllStates!C$208:C$399))</f>
        <v>1</v>
      </c>
      <c r="D23" s="21">
        <f>SUMPRODUCT((AllStates!$A$208:$A$399=$A23)*(AllStates!$B$208:$B$399=$B23)*(AllStates!D$208:D$399))</f>
        <v>59</v>
      </c>
      <c r="E23" s="21">
        <f>SUMPRODUCT((AllStates!$A$208:$A$399=$A23)*(AllStates!$B$208:$B$399=$B23)*(AllStates!E$208:E$399))</f>
        <v>8</v>
      </c>
      <c r="F23" s="21">
        <f>SUMPRODUCT((AllStates!$A$208:$A$399=$A23)*(AllStates!$B$208:$B$399=$B23)*(AllStates!F$208:F$399))</f>
        <v>45</v>
      </c>
      <c r="G23" s="21">
        <f>SUMPRODUCT((AllStates!$A$208:$A$399=$A23)*(AllStates!$B$208:$B$399=$B23)*(AllStates!G$208:G$399))</f>
        <v>11</v>
      </c>
      <c r="H23" s="21">
        <f>SUMPRODUCT((AllStates!$A$208:$A$399=$A23)*(AllStates!$B$208:$B$399=$B23)*(AllStates!H$208:H$399))</f>
        <v>4</v>
      </c>
      <c r="I23" s="21">
        <f>SUMPRODUCT((AllStates!$A$208:$A$399=$A23)*(AllStates!$B$208:$B$399=$B23)*(AllStates!I$208:I$399))</f>
        <v>39</v>
      </c>
      <c r="J23" s="21">
        <f>SUMPRODUCT((AllStates!$A$208:$A$399=$A23)*(AllStates!$B$208:$B$399=$B23)*(AllStates!J$208:J$399))</f>
        <v>27</v>
      </c>
      <c r="K23">
        <f t="shared" si="3"/>
        <v>194</v>
      </c>
      <c r="L23">
        <f>SUMPRODUCT(($C$1:$K$1=List!$B$2)*(Calcs!$C23:$K23))</f>
        <v>194</v>
      </c>
    </row>
    <row r="24" spans="1:12" x14ac:dyDescent="0.25">
      <c r="A24">
        <f t="shared" si="2"/>
        <v>2007</v>
      </c>
      <c r="B24" s="4" t="s">
        <v>55</v>
      </c>
      <c r="C24" s="21">
        <f>SUMPRODUCT((AllStates!$A$208:$A$399=$A24)*(AllStates!$B$208:$B$399=$B24)*(AllStates!C$208:C$399))</f>
        <v>3</v>
      </c>
      <c r="D24" s="21">
        <f>SUMPRODUCT((AllStates!$A$208:$A$399=$A24)*(AllStates!$B$208:$B$399=$B24)*(AllStates!D$208:D$399))</f>
        <v>47</v>
      </c>
      <c r="E24" s="21">
        <f>SUMPRODUCT((AllStates!$A$208:$A$399=$A24)*(AllStates!$B$208:$B$399=$B24)*(AllStates!E$208:E$399))</f>
        <v>9</v>
      </c>
      <c r="F24" s="21">
        <f>SUMPRODUCT((AllStates!$A$208:$A$399=$A24)*(AllStates!$B$208:$B$399=$B24)*(AllStates!F$208:F$399))</f>
        <v>32</v>
      </c>
      <c r="G24" s="21">
        <f>SUMPRODUCT((AllStates!$A$208:$A$399=$A24)*(AllStates!$B$208:$B$399=$B24)*(AllStates!G$208:G$399))</f>
        <v>12</v>
      </c>
      <c r="H24" s="21">
        <f>SUMPRODUCT((AllStates!$A$208:$A$399=$A24)*(AllStates!$B$208:$B$399=$B24)*(AllStates!H$208:H$399))</f>
        <v>4</v>
      </c>
      <c r="I24" s="21">
        <f>SUMPRODUCT((AllStates!$A$208:$A$399=$A24)*(AllStates!$B$208:$B$399=$B24)*(AllStates!I$208:I$399))</f>
        <v>30</v>
      </c>
      <c r="J24" s="21">
        <f>SUMPRODUCT((AllStates!$A$208:$A$399=$A24)*(AllStates!$B$208:$B$399=$B24)*(AllStates!J$208:J$399))</f>
        <v>17</v>
      </c>
      <c r="K24">
        <f t="shared" si="3"/>
        <v>154</v>
      </c>
      <c r="L24">
        <f>SUMPRODUCT(($C$1:$K$1=List!$B$2)*(Calcs!$C24:$K24))</f>
        <v>154</v>
      </c>
    </row>
    <row r="25" spans="1:12" x14ac:dyDescent="0.25">
      <c r="A25">
        <f t="shared" si="2"/>
        <v>2007</v>
      </c>
      <c r="B25" s="4" t="s">
        <v>56</v>
      </c>
      <c r="C25" s="21">
        <f>SUMPRODUCT((AllStates!$A$208:$A$399=$A25)*(AllStates!$B$208:$B$399=$B25)*(AllStates!C$208:C$399))</f>
        <v>1</v>
      </c>
      <c r="D25" s="21">
        <f>SUMPRODUCT((AllStates!$A$208:$A$399=$A25)*(AllStates!$B$208:$B$399=$B25)*(AllStates!D$208:D$399))</f>
        <v>30</v>
      </c>
      <c r="E25" s="21">
        <f>SUMPRODUCT((AllStates!$A$208:$A$399=$A25)*(AllStates!$B$208:$B$399=$B25)*(AllStates!E$208:E$399))</f>
        <v>7</v>
      </c>
      <c r="F25" s="21">
        <f>SUMPRODUCT((AllStates!$A$208:$A$399=$A25)*(AllStates!$B$208:$B$399=$B25)*(AllStates!F$208:F$399))</f>
        <v>29</v>
      </c>
      <c r="G25" s="21">
        <f>SUMPRODUCT((AllStates!$A$208:$A$399=$A25)*(AllStates!$B$208:$B$399=$B25)*(AllStates!G$208:G$399))</f>
        <v>9</v>
      </c>
      <c r="H25" s="21">
        <f>SUMPRODUCT((AllStates!$A$208:$A$399=$A25)*(AllStates!$B$208:$B$399=$B25)*(AllStates!H$208:H$399))</f>
        <v>7</v>
      </c>
      <c r="I25" s="21">
        <f>SUMPRODUCT((AllStates!$A$208:$A$399=$A25)*(AllStates!$B$208:$B$399=$B25)*(AllStates!I$208:I$399))</f>
        <v>32</v>
      </c>
      <c r="J25" s="21">
        <f>SUMPRODUCT((AllStates!$A$208:$A$399=$A25)*(AllStates!$B$208:$B$399=$B25)*(AllStates!J$208:J$399))</f>
        <v>19</v>
      </c>
      <c r="K25">
        <f t="shared" si="3"/>
        <v>134</v>
      </c>
      <c r="L25">
        <f>SUMPRODUCT(($C$1:$K$1=List!$B$2)*(Calcs!$C25:$K25))</f>
        <v>134</v>
      </c>
    </row>
    <row r="26" spans="1:12" x14ac:dyDescent="0.25">
      <c r="A26">
        <f t="shared" si="2"/>
        <v>2007</v>
      </c>
      <c r="B26" s="4" t="s">
        <v>57</v>
      </c>
      <c r="C26" s="21">
        <f>SUMPRODUCT((AllStates!$A$208:$A$399=$A26)*(AllStates!$B$208:$B$399=$B26)*(AllStates!C$208:C$399))</f>
        <v>0</v>
      </c>
      <c r="D26" s="21">
        <f>SUMPRODUCT((AllStates!$A$208:$A$399=$A26)*(AllStates!$B$208:$B$399=$B26)*(AllStates!D$208:D$399))</f>
        <v>29</v>
      </c>
      <c r="E26" s="21">
        <f>SUMPRODUCT((AllStates!$A$208:$A$399=$A26)*(AllStates!$B$208:$B$399=$B26)*(AllStates!E$208:E$399))</f>
        <v>10</v>
      </c>
      <c r="F26" s="21">
        <f>SUMPRODUCT((AllStates!$A$208:$A$399=$A26)*(AllStates!$B$208:$B$399=$B26)*(AllStates!F$208:F$399))</f>
        <v>27</v>
      </c>
      <c r="G26" s="21">
        <f>SUMPRODUCT((AllStates!$A$208:$A$399=$A26)*(AllStates!$B$208:$B$399=$B26)*(AllStates!G$208:G$399))</f>
        <v>10</v>
      </c>
      <c r="H26" s="21">
        <f>SUMPRODUCT((AllStates!$A$208:$A$399=$A26)*(AllStates!$B$208:$B$399=$B26)*(AllStates!H$208:H$399))</f>
        <v>9</v>
      </c>
      <c r="I26" s="21">
        <f>SUMPRODUCT((AllStates!$A$208:$A$399=$A26)*(AllStates!$B$208:$B$399=$B26)*(AllStates!I$208:I$399))</f>
        <v>17</v>
      </c>
      <c r="J26" s="21">
        <f>SUMPRODUCT((AllStates!$A$208:$A$399=$A26)*(AllStates!$B$208:$B$399=$B26)*(AllStates!J$208:J$399))</f>
        <v>22</v>
      </c>
      <c r="K26">
        <f t="shared" si="3"/>
        <v>124</v>
      </c>
      <c r="L26">
        <f>SUMPRODUCT(($C$1:$K$1=List!$B$2)*(Calcs!$C26:$K26))</f>
        <v>124</v>
      </c>
    </row>
    <row r="29" spans="1:12" x14ac:dyDescent="0.25">
      <c r="A29" s="4">
        <v>2000</v>
      </c>
      <c r="B29" s="4" t="s">
        <v>43</v>
      </c>
      <c r="C29" s="9">
        <f>SUMPRODUCT((AllStates!$A$405:$A$436=$A29)*(AllStates!$B$405:$B$436=$B29)*(AllStates!C$405:C$436))</f>
        <v>7</v>
      </c>
      <c r="D29" s="9">
        <f>SUMPRODUCT((AllStates!$A$405:$A$436=$A29)*(AllStates!$B$405:$B$436=$B29)*(AllStates!D$405:D$436))</f>
        <v>165</v>
      </c>
      <c r="E29" s="9">
        <f>SUMPRODUCT((AllStates!$A$405:$A$436=$A29)*(AllStates!$B$405:$B$436=$B29)*(AllStates!E$405:E$436))</f>
        <v>15</v>
      </c>
      <c r="F29" s="9">
        <f>SUMPRODUCT((AllStates!$A$405:$A$436=$A29)*(AllStates!$B$405:$B$436=$B29)*(AllStates!F$405:F$436))</f>
        <v>84</v>
      </c>
      <c r="G29" s="9">
        <f>SUMPRODUCT((AllStates!$A$405:$A$436=$A29)*(AllStates!$B$405:$B$436=$B29)*(AllStates!G$405:G$436))</f>
        <v>45</v>
      </c>
      <c r="H29" s="9">
        <f>SUMPRODUCT((AllStates!$A$405:$A$436=$A29)*(AllStates!$B$405:$B$436=$B29)*(AllStates!H$405:H$436))</f>
        <v>10</v>
      </c>
      <c r="I29" s="9">
        <f>SUMPRODUCT((AllStates!$A$405:$A$436=$A29)*(AllStates!$B$405:$B$436=$B29)*(AllStates!I$405:I$436))</f>
        <v>128</v>
      </c>
      <c r="J29" s="9">
        <f>SUMPRODUCT((AllStates!$A$405:$A$436=$A29)*(AllStates!$B$405:$B$436=$B29)*(AllStates!J$405:J$436))</f>
        <v>67</v>
      </c>
      <c r="K29">
        <f>SUM(C29:J29)</f>
        <v>521</v>
      </c>
    </row>
    <row r="30" spans="1:12" x14ac:dyDescent="0.25">
      <c r="A30" s="4">
        <v>2000</v>
      </c>
      <c r="B30" s="4" t="s">
        <v>44</v>
      </c>
      <c r="C30" s="9">
        <f>SUMPRODUCT((AllStates!$A$405:$A$436=$A30)*(AllStates!$B$405:$B$436=$B30)*(AllStates!C$405:C$436))</f>
        <v>11</v>
      </c>
      <c r="D30" s="9">
        <f>SUMPRODUCT((AllStates!$A$405:$A$436=$A30)*(AllStates!$B$405:$B$436=$B30)*(AllStates!D$405:D$436))</f>
        <v>438</v>
      </c>
      <c r="E30" s="9">
        <f>SUMPRODUCT((AllStates!$A$405:$A$436=$A30)*(AllStates!$B$405:$B$436=$B30)*(AllStates!E$405:E$436))</f>
        <v>36</v>
      </c>
      <c r="F30" s="9">
        <f>SUMPRODUCT((AllStates!$A$405:$A$436=$A30)*(AllStates!$B$405:$B$436=$B30)*(AllStates!F$405:F$436))</f>
        <v>233</v>
      </c>
      <c r="G30" s="9">
        <f>SUMPRODUCT((AllStates!$A$405:$A$436=$A30)*(AllStates!$B$405:$B$436=$B30)*(AllStates!G$405:G$436))</f>
        <v>121</v>
      </c>
      <c r="H30" s="9">
        <f>SUMPRODUCT((AllStates!$A$405:$A$436=$A30)*(AllStates!$B$405:$B$436=$B30)*(AllStates!H$405:H$436))</f>
        <v>33</v>
      </c>
      <c r="I30" s="9">
        <f>SUMPRODUCT((AllStates!$A$405:$A$436=$A30)*(AllStates!$B$405:$B$436=$B30)*(AllStates!I$405:I$436))</f>
        <v>279</v>
      </c>
      <c r="J30" s="9">
        <f>SUMPRODUCT((AllStates!$A$405:$A$436=$A30)*(AllStates!$B$405:$B$436=$B30)*(AllStates!J$405:J$436))</f>
        <v>145</v>
      </c>
      <c r="K30">
        <f>SUM(C30:J30)</f>
        <v>1296</v>
      </c>
    </row>
    <row r="31" spans="1:12" x14ac:dyDescent="0.25">
      <c r="A31" s="4">
        <f>A29+1</f>
        <v>2001</v>
      </c>
      <c r="B31" s="4" t="s">
        <v>43</v>
      </c>
      <c r="C31" s="9">
        <f>SUMPRODUCT((AllStates!$A$405:$A$436=$A31)*(AllStates!$B$405:$B$436=$B31)*(AllStates!C$405:C$436))</f>
        <v>2</v>
      </c>
      <c r="D31" s="9">
        <f>SUMPRODUCT((AllStates!$A$405:$A$436=$A31)*(AllStates!$B$405:$B$436=$B31)*(AllStates!D$405:D$436))</f>
        <v>135</v>
      </c>
      <c r="E31" s="9">
        <f>SUMPRODUCT((AllStates!$A$405:$A$436=$A31)*(AllStates!$B$405:$B$436=$B31)*(AllStates!E$405:E$436))</f>
        <v>20</v>
      </c>
      <c r="F31" s="9">
        <f>SUMPRODUCT((AllStates!$A$405:$A$436=$A31)*(AllStates!$B$405:$B$436=$B31)*(AllStates!F$405:F$436))</f>
        <v>87</v>
      </c>
      <c r="G31" s="9">
        <f>SUMPRODUCT((AllStates!$A$405:$A$436=$A31)*(AllStates!$B$405:$B$436=$B31)*(AllStates!G$405:G$436))</f>
        <v>40</v>
      </c>
      <c r="H31" s="9">
        <f>SUMPRODUCT((AllStates!$A$405:$A$436=$A31)*(AllStates!$B$405:$B$436=$B31)*(AllStates!H$405:H$436))</f>
        <v>15</v>
      </c>
      <c r="I31" s="9">
        <f>SUMPRODUCT((AllStates!$A$405:$A$436=$A31)*(AllStates!$B$405:$B$436=$B31)*(AllStates!I$405:I$436))</f>
        <v>130</v>
      </c>
      <c r="J31" s="9">
        <f>SUMPRODUCT((AllStates!$A$405:$A$436=$A31)*(AllStates!$B$405:$B$436=$B31)*(AllStates!J$405:J$436))</f>
        <v>42</v>
      </c>
      <c r="K31">
        <f t="shared" ref="K31:K58" si="4">SUM(C31:J31)</f>
        <v>471</v>
      </c>
    </row>
    <row r="32" spans="1:12" x14ac:dyDescent="0.25">
      <c r="A32" s="4">
        <f t="shared" ref="A32:A58" si="5">A30+1</f>
        <v>2001</v>
      </c>
      <c r="B32" s="4" t="s">
        <v>44</v>
      </c>
      <c r="C32" s="9">
        <f>SUMPRODUCT((AllStates!$A$405:$A$436=$A32)*(AllStates!$B$405:$B$436=$B32)*(AllStates!C$405:C$436))</f>
        <v>14</v>
      </c>
      <c r="D32" s="9">
        <f>SUMPRODUCT((AllStates!$A$405:$A$436=$A32)*(AllStates!$B$405:$B$436=$B32)*(AllStates!D$405:D$436))</f>
        <v>389</v>
      </c>
      <c r="E32" s="9">
        <f>SUMPRODUCT((AllStates!$A$405:$A$436=$A32)*(AllStates!$B$405:$B$436=$B32)*(AllStates!E$405:E$436))</f>
        <v>30</v>
      </c>
      <c r="F32" s="9">
        <f>SUMPRODUCT((AllStates!$A$405:$A$436=$A32)*(AllStates!$B$405:$B$436=$B32)*(AllStates!F$405:F$436))</f>
        <v>237</v>
      </c>
      <c r="G32" s="9">
        <f>SUMPRODUCT((AllStates!$A$405:$A$436=$A32)*(AllStates!$B$405:$B$436=$B32)*(AllStates!G$405:G$436))</f>
        <v>113</v>
      </c>
      <c r="H32" s="9">
        <f>SUMPRODUCT((AllStates!$A$405:$A$436=$A32)*(AllStates!$B$405:$B$436=$B32)*(AllStates!H$405:H$436))</f>
        <v>46</v>
      </c>
      <c r="I32" s="9">
        <f>SUMPRODUCT((AllStates!$A$405:$A$436=$A32)*(AllStates!$B$405:$B$436=$B32)*(AllStates!I$405:I$436))</f>
        <v>314</v>
      </c>
      <c r="J32" s="9">
        <f>SUMPRODUCT((AllStates!$A$405:$A$436=$A32)*(AllStates!$B$405:$B$436=$B32)*(AllStates!J$405:J$436))</f>
        <v>123</v>
      </c>
      <c r="K32">
        <f t="shared" si="4"/>
        <v>1266</v>
      </c>
    </row>
    <row r="33" spans="1:11" x14ac:dyDescent="0.25">
      <c r="A33" s="4">
        <f t="shared" si="5"/>
        <v>2002</v>
      </c>
      <c r="B33" s="4" t="s">
        <v>43</v>
      </c>
      <c r="C33" s="9">
        <f>SUMPRODUCT((AllStates!$A$405:$A$436=$A33)*(AllStates!$B$405:$B$436=$B33)*(AllStates!C$405:C$436))</f>
        <v>5</v>
      </c>
      <c r="D33" s="9">
        <f>SUMPRODUCT((AllStates!$A$405:$A$436=$A33)*(AllStates!$B$405:$B$436=$B33)*(AllStates!D$405:D$436))</f>
        <v>152</v>
      </c>
      <c r="E33" s="9">
        <f>SUMPRODUCT((AllStates!$A$405:$A$436=$A33)*(AllStates!$B$405:$B$436=$B33)*(AllStates!E$405:E$436))</f>
        <v>17</v>
      </c>
      <c r="F33" s="9">
        <f>SUMPRODUCT((AllStates!$A$405:$A$436=$A33)*(AllStates!$B$405:$B$436=$B33)*(AllStates!F$405:F$436))</f>
        <v>94</v>
      </c>
      <c r="G33" s="9">
        <f>SUMPRODUCT((AllStates!$A$405:$A$436=$A33)*(AllStates!$B$405:$B$436=$B33)*(AllStates!G$405:G$436))</f>
        <v>36</v>
      </c>
      <c r="H33" s="9">
        <f>SUMPRODUCT((AllStates!$A$405:$A$436=$A33)*(AllStates!$B$405:$B$436=$B33)*(AllStates!H$405:H$436))</f>
        <v>15</v>
      </c>
      <c r="I33" s="9">
        <f>SUMPRODUCT((AllStates!$A$405:$A$436=$A33)*(AllStates!$B$405:$B$436=$B33)*(AllStates!I$405:I$436))</f>
        <v>98</v>
      </c>
      <c r="J33" s="9">
        <f>SUMPRODUCT((AllStates!$A$405:$A$436=$A33)*(AllStates!$B$405:$B$436=$B33)*(AllStates!J$405:J$436))</f>
        <v>53</v>
      </c>
      <c r="K33">
        <f t="shared" si="4"/>
        <v>470</v>
      </c>
    </row>
    <row r="34" spans="1:11" x14ac:dyDescent="0.25">
      <c r="A34" s="4">
        <f t="shared" si="5"/>
        <v>2002</v>
      </c>
      <c r="B34" s="4" t="s">
        <v>44</v>
      </c>
      <c r="C34" s="9">
        <f>SUMPRODUCT((AllStates!$A$405:$A$436=$A34)*(AllStates!$B$405:$B$436=$B34)*(AllStates!C$405:C$436))</f>
        <v>5</v>
      </c>
      <c r="D34" s="9">
        <f>SUMPRODUCT((AllStates!$A$405:$A$436=$A34)*(AllStates!$B$405:$B$436=$B34)*(AllStates!D$405:D$436))</f>
        <v>409</v>
      </c>
      <c r="E34" s="9">
        <f>SUMPRODUCT((AllStates!$A$405:$A$436=$A34)*(AllStates!$B$405:$B$436=$B34)*(AllStates!E$405:E$436))</f>
        <v>38</v>
      </c>
      <c r="F34" s="9">
        <f>SUMPRODUCT((AllStates!$A$405:$A$436=$A34)*(AllStates!$B$405:$B$436=$B34)*(AllStates!F$405:F$436))</f>
        <v>228</v>
      </c>
      <c r="G34" s="9">
        <f>SUMPRODUCT((AllStates!$A$405:$A$436=$A34)*(AllStates!$B$405:$B$436=$B34)*(AllStates!G$405:G$436))</f>
        <v>118</v>
      </c>
      <c r="H34" s="9">
        <f>SUMPRODUCT((AllStates!$A$405:$A$436=$A34)*(AllStates!$B$405:$B$436=$B34)*(AllStates!H$405:H$436))</f>
        <v>22</v>
      </c>
      <c r="I34" s="9">
        <f>SUMPRODUCT((AllStates!$A$405:$A$436=$A34)*(AllStates!$B$405:$B$436=$B34)*(AllStates!I$405:I$436))</f>
        <v>299</v>
      </c>
      <c r="J34" s="9">
        <f>SUMPRODUCT((AllStates!$A$405:$A$436=$A34)*(AllStates!$B$405:$B$436=$B34)*(AllStates!J$405:J$436))</f>
        <v>126</v>
      </c>
      <c r="K34">
        <f t="shared" si="4"/>
        <v>1245</v>
      </c>
    </row>
    <row r="35" spans="1:11" x14ac:dyDescent="0.25">
      <c r="A35" s="4">
        <f t="shared" si="5"/>
        <v>2003</v>
      </c>
      <c r="B35" s="4" t="s">
        <v>43</v>
      </c>
      <c r="C35" s="9">
        <f>SUMPRODUCT((AllStates!$A$405:$A$436=$A35)*(AllStates!$B$405:$B$436=$B35)*(AllStates!C$405:C$436))</f>
        <v>5</v>
      </c>
      <c r="D35" s="9">
        <f>SUMPRODUCT((AllStates!$A$405:$A$436=$A35)*(AllStates!$B$405:$B$436=$B35)*(AllStates!D$405:D$436))</f>
        <v>170</v>
      </c>
      <c r="E35" s="9">
        <f>SUMPRODUCT((AllStates!$A$405:$A$436=$A35)*(AllStates!$B$405:$B$436=$B35)*(AllStates!E$405:E$436))</f>
        <v>16</v>
      </c>
      <c r="F35" s="9">
        <f>SUMPRODUCT((AllStates!$A$405:$A$436=$A35)*(AllStates!$B$405:$B$436=$B35)*(AllStates!F$405:F$436))</f>
        <v>81</v>
      </c>
      <c r="G35" s="9">
        <f>SUMPRODUCT((AllStates!$A$405:$A$436=$A35)*(AllStates!$B$405:$B$436=$B35)*(AllStates!G$405:G$436))</f>
        <v>44</v>
      </c>
      <c r="H35" s="9">
        <f>SUMPRODUCT((AllStates!$A$405:$A$436=$A35)*(AllStates!$B$405:$B$436=$B35)*(AllStates!H$405:H$436))</f>
        <v>7</v>
      </c>
      <c r="I35" s="9">
        <f>SUMPRODUCT((AllStates!$A$405:$A$436=$A35)*(AllStates!$B$405:$B$436=$B35)*(AllStates!I$405:I$436))</f>
        <v>84</v>
      </c>
      <c r="J35" s="9">
        <f>SUMPRODUCT((AllStates!$A$405:$A$436=$A35)*(AllStates!$B$405:$B$436=$B35)*(AllStates!J$405:J$436))</f>
        <v>62</v>
      </c>
      <c r="K35">
        <f t="shared" si="4"/>
        <v>469</v>
      </c>
    </row>
    <row r="36" spans="1:11" x14ac:dyDescent="0.25">
      <c r="A36" s="4">
        <f t="shared" si="5"/>
        <v>2003</v>
      </c>
      <c r="B36" s="4" t="s">
        <v>44</v>
      </c>
      <c r="C36" s="9">
        <f>SUMPRODUCT((AllStates!$A$405:$A$436=$A36)*(AllStates!$B$405:$B$436=$B36)*(AllStates!C$405:C$436))</f>
        <v>6</v>
      </c>
      <c r="D36" s="9">
        <f>SUMPRODUCT((AllStates!$A$405:$A$436=$A36)*(AllStates!$B$405:$B$436=$B36)*(AllStates!D$405:D$436))</f>
        <v>369</v>
      </c>
      <c r="E36" s="9">
        <f>SUMPRODUCT((AllStates!$A$405:$A$436=$A36)*(AllStates!$B$405:$B$436=$B36)*(AllStates!E$405:E$436))</f>
        <v>37</v>
      </c>
      <c r="F36" s="9">
        <f>SUMPRODUCT((AllStates!$A$405:$A$436=$A36)*(AllStates!$B$405:$B$436=$B36)*(AllStates!F$405:F$436))</f>
        <v>229</v>
      </c>
      <c r="G36" s="9">
        <f>SUMPRODUCT((AllStates!$A$405:$A$436=$A36)*(AllStates!$B$405:$B$436=$B36)*(AllStates!G$405:G$436))</f>
        <v>113</v>
      </c>
      <c r="H36" s="9">
        <f>SUMPRODUCT((AllStates!$A$405:$A$436=$A36)*(AllStates!$B$405:$B$436=$B36)*(AllStates!H$405:H$436))</f>
        <v>34</v>
      </c>
      <c r="I36" s="9">
        <f>SUMPRODUCT((AllStates!$A$405:$A$436=$A36)*(AllStates!$B$405:$B$436=$B36)*(AllStates!I$405:I$436))</f>
        <v>246</v>
      </c>
      <c r="J36" s="9">
        <f>SUMPRODUCT((AllStates!$A$405:$A$436=$A36)*(AllStates!$B$405:$B$436=$B36)*(AllStates!J$405:J$436))</f>
        <v>118</v>
      </c>
      <c r="K36">
        <f t="shared" si="4"/>
        <v>1152</v>
      </c>
    </row>
    <row r="37" spans="1:11" x14ac:dyDescent="0.25">
      <c r="A37" s="4">
        <f t="shared" si="5"/>
        <v>2004</v>
      </c>
      <c r="B37" s="4" t="s">
        <v>43</v>
      </c>
      <c r="C37" s="9">
        <f>SUMPRODUCT((AllStates!$A$405:$A$436=$A37)*(AllStates!$B$405:$B$436=$B37)*(AllStates!C$405:C$436))</f>
        <v>1</v>
      </c>
      <c r="D37" s="9">
        <f>SUMPRODUCT((AllStates!$A$405:$A$436=$A37)*(AllStates!$B$405:$B$436=$B37)*(AllStates!D$405:D$436))</f>
        <v>158</v>
      </c>
      <c r="E37" s="9">
        <f>SUMPRODUCT((AllStates!$A$405:$A$436=$A37)*(AllStates!$B$405:$B$436=$B37)*(AllStates!E$405:E$436))</f>
        <v>13</v>
      </c>
      <c r="F37" s="9">
        <f>SUMPRODUCT((AllStates!$A$405:$A$436=$A37)*(AllStates!$B$405:$B$436=$B37)*(AllStates!F$405:F$436))</f>
        <v>85</v>
      </c>
      <c r="G37" s="9">
        <f>SUMPRODUCT((AllStates!$A$405:$A$436=$A37)*(AllStates!$B$405:$B$436=$B37)*(AllStates!G$405:G$436))</f>
        <v>24</v>
      </c>
      <c r="H37" s="9">
        <f>SUMPRODUCT((AllStates!$A$405:$A$436=$A37)*(AllStates!$B$405:$B$436=$B37)*(AllStates!H$405:H$436))</f>
        <v>17</v>
      </c>
      <c r="I37" s="9">
        <f>SUMPRODUCT((AllStates!$A$405:$A$436=$A37)*(AllStates!$B$405:$B$436=$B37)*(AllStates!I$405:I$436))</f>
        <v>111</v>
      </c>
      <c r="J37" s="9">
        <f>SUMPRODUCT((AllStates!$A$405:$A$436=$A37)*(AllStates!$B$405:$B$436=$B37)*(AllStates!J$405:J$436))</f>
        <v>47</v>
      </c>
      <c r="K37">
        <f t="shared" si="4"/>
        <v>456</v>
      </c>
    </row>
    <row r="38" spans="1:11" x14ac:dyDescent="0.25">
      <c r="A38" s="4">
        <f t="shared" si="5"/>
        <v>2004</v>
      </c>
      <c r="B38" s="4" t="s">
        <v>44</v>
      </c>
      <c r="C38" s="9">
        <f>SUMPRODUCT((AllStates!$A$405:$A$436=$A38)*(AllStates!$B$405:$B$436=$B38)*(AllStates!C$405:C$436))</f>
        <v>8</v>
      </c>
      <c r="D38" s="9">
        <f>SUMPRODUCT((AllStates!$A$405:$A$436=$A38)*(AllStates!$B$405:$B$436=$B38)*(AllStates!D$405:D$436))</f>
        <v>352</v>
      </c>
      <c r="E38" s="9">
        <f>SUMPRODUCT((AllStates!$A$405:$A$436=$A38)*(AllStates!$B$405:$B$436=$B38)*(AllStates!E$405:E$436))</f>
        <v>22</v>
      </c>
      <c r="F38" s="9">
        <f>SUMPRODUCT((AllStates!$A$405:$A$436=$A38)*(AllStates!$B$405:$B$436=$B38)*(AllStates!F$405:F$436))</f>
        <v>226</v>
      </c>
      <c r="G38" s="9">
        <f>SUMPRODUCT((AllStates!$A$405:$A$436=$A38)*(AllStates!$B$405:$B$436=$B38)*(AllStates!G$405:G$436))</f>
        <v>115</v>
      </c>
      <c r="H38" s="9">
        <f>SUMPRODUCT((AllStates!$A$405:$A$436=$A38)*(AllStates!$B$405:$B$436=$B38)*(AllStates!H$405:H$436))</f>
        <v>41</v>
      </c>
      <c r="I38" s="9">
        <f>SUMPRODUCT((AllStates!$A$405:$A$436=$A38)*(AllStates!$B$405:$B$436=$B38)*(AllStates!I$405:I$436))</f>
        <v>232</v>
      </c>
      <c r="J38" s="9">
        <f>SUMPRODUCT((AllStates!$A$405:$A$436=$A38)*(AllStates!$B$405:$B$436=$B38)*(AllStates!J$405:J$436))</f>
        <v>131</v>
      </c>
      <c r="K38">
        <f t="shared" si="4"/>
        <v>1127</v>
      </c>
    </row>
    <row r="39" spans="1:11" x14ac:dyDescent="0.25">
      <c r="A39" s="4">
        <f t="shared" si="5"/>
        <v>2005</v>
      </c>
      <c r="B39" s="4" t="s">
        <v>43</v>
      </c>
      <c r="C39" s="9">
        <f>SUMPRODUCT((AllStates!$A$405:$A$436=$A39)*(AllStates!$B$405:$B$436=$B39)*(AllStates!C$405:C$436))</f>
        <v>10</v>
      </c>
      <c r="D39" s="9">
        <f>SUMPRODUCT((AllStates!$A$405:$A$436=$A39)*(AllStates!$B$405:$B$436=$B39)*(AllStates!D$405:D$436))</f>
        <v>145</v>
      </c>
      <c r="E39" s="9">
        <f>SUMPRODUCT((AllStates!$A$405:$A$436=$A39)*(AllStates!$B$405:$B$436=$B39)*(AllStates!E$405:E$436))</f>
        <v>18</v>
      </c>
      <c r="F39" s="9">
        <f>SUMPRODUCT((AllStates!$A$405:$A$436=$A39)*(AllStates!$B$405:$B$436=$B39)*(AllStates!F$405:F$436))</f>
        <v>83</v>
      </c>
      <c r="G39" s="9">
        <f>SUMPRODUCT((AllStates!$A$405:$A$436=$A39)*(AllStates!$B$405:$B$436=$B39)*(AllStates!G$405:G$436))</f>
        <v>34</v>
      </c>
      <c r="H39" s="9">
        <f>SUMPRODUCT((AllStates!$A$405:$A$436=$A39)*(AllStates!$B$405:$B$436=$B39)*(AllStates!H$405:H$436))</f>
        <v>11</v>
      </c>
      <c r="I39" s="9">
        <f>SUMPRODUCT((AllStates!$A$405:$A$436=$A39)*(AllStates!$B$405:$B$436=$B39)*(AllStates!I$405:I$436))</f>
        <v>87</v>
      </c>
      <c r="J39" s="9">
        <f>SUMPRODUCT((AllStates!$A$405:$A$436=$A39)*(AllStates!$B$405:$B$436=$B39)*(AllStates!J$405:J$436))</f>
        <v>55</v>
      </c>
      <c r="K39">
        <f t="shared" si="4"/>
        <v>443</v>
      </c>
    </row>
    <row r="40" spans="1:11" x14ac:dyDescent="0.25">
      <c r="A40" s="4">
        <f t="shared" si="5"/>
        <v>2005</v>
      </c>
      <c r="B40" s="4" t="s">
        <v>44</v>
      </c>
      <c r="C40" s="9">
        <f>SUMPRODUCT((AllStates!$A$405:$A$436=$A40)*(AllStates!$B$405:$B$436=$B40)*(AllStates!C$405:C$436))</f>
        <v>16</v>
      </c>
      <c r="D40" s="9">
        <f>SUMPRODUCT((AllStates!$A$405:$A$436=$A40)*(AllStates!$B$405:$B$436=$B40)*(AllStates!D$405:D$436))</f>
        <v>363</v>
      </c>
      <c r="E40" s="9">
        <f>SUMPRODUCT((AllStates!$A$405:$A$436=$A40)*(AllStates!$B$405:$B$436=$B40)*(AllStates!E$405:E$436))</f>
        <v>37</v>
      </c>
      <c r="F40" s="9">
        <f>SUMPRODUCT((AllStates!$A$405:$A$436=$A40)*(AllStates!$B$405:$B$436=$B40)*(AllStates!F$405:F$436))</f>
        <v>247</v>
      </c>
      <c r="G40" s="9">
        <f>SUMPRODUCT((AllStates!$A$405:$A$436=$A40)*(AllStates!$B$405:$B$436=$B40)*(AllStates!G$405:G$436))</f>
        <v>114</v>
      </c>
      <c r="H40" s="9">
        <f>SUMPRODUCT((AllStates!$A$405:$A$436=$A40)*(AllStates!$B$405:$B$436=$B40)*(AllStates!H$405:H$436))</f>
        <v>40</v>
      </c>
      <c r="I40" s="9">
        <f>SUMPRODUCT((AllStates!$A$405:$A$436=$A40)*(AllStates!$B$405:$B$436=$B40)*(AllStates!I$405:I$436))</f>
        <v>259</v>
      </c>
      <c r="J40" s="9">
        <f>SUMPRODUCT((AllStates!$A$405:$A$436=$A40)*(AllStates!$B$405:$B$436=$B40)*(AllStates!J$405:J$436))</f>
        <v>108</v>
      </c>
      <c r="K40">
        <f t="shared" si="4"/>
        <v>1184</v>
      </c>
    </row>
    <row r="41" spans="1:11" x14ac:dyDescent="0.25">
      <c r="A41" s="4">
        <f t="shared" si="5"/>
        <v>2006</v>
      </c>
      <c r="B41" s="4" t="s">
        <v>43</v>
      </c>
      <c r="C41" s="9">
        <f>SUMPRODUCT((AllStates!$A$405:$A$436=$A41)*(AllStates!$B$405:$B$436=$B41)*(AllStates!C$405:C$436))</f>
        <v>2</v>
      </c>
      <c r="D41" s="9">
        <f>SUMPRODUCT((AllStates!$A$405:$A$436=$A41)*(AllStates!$B$405:$B$436=$B41)*(AllStates!D$405:D$436))</f>
        <v>122</v>
      </c>
      <c r="E41" s="9">
        <f>SUMPRODUCT((AllStates!$A$405:$A$436=$A41)*(AllStates!$B$405:$B$436=$B41)*(AllStates!E$405:E$436))</f>
        <v>12</v>
      </c>
      <c r="F41" s="9">
        <f>SUMPRODUCT((AllStates!$A$405:$A$436=$A41)*(AllStates!$B$405:$B$436=$B41)*(AllStates!F$405:F$436))</f>
        <v>75</v>
      </c>
      <c r="G41" s="9">
        <f>SUMPRODUCT((AllStates!$A$405:$A$436=$A41)*(AllStates!$B$405:$B$436=$B41)*(AllStates!G$405:G$436))</f>
        <v>24</v>
      </c>
      <c r="H41" s="9">
        <f>SUMPRODUCT((AllStates!$A$405:$A$436=$A41)*(AllStates!$B$405:$B$436=$B41)*(AllStates!H$405:H$436))</f>
        <v>23</v>
      </c>
      <c r="I41" s="9">
        <f>SUMPRODUCT((AllStates!$A$405:$A$436=$A41)*(AllStates!$B$405:$B$436=$B41)*(AllStates!I$405:I$436))</f>
        <v>99</v>
      </c>
      <c r="J41" s="9">
        <f>SUMPRODUCT((AllStates!$A$405:$A$436=$A41)*(AllStates!$B$405:$B$436=$B41)*(AllStates!J$405:J$436))</f>
        <v>48</v>
      </c>
      <c r="K41">
        <f t="shared" si="4"/>
        <v>405</v>
      </c>
    </row>
    <row r="42" spans="1:11" x14ac:dyDescent="0.25">
      <c r="A42" s="4">
        <f t="shared" si="5"/>
        <v>2006</v>
      </c>
      <c r="B42" s="4" t="s">
        <v>44</v>
      </c>
      <c r="C42" s="9">
        <f>SUMPRODUCT((AllStates!$A$405:$A$436=$A42)*(AllStates!$B$405:$B$436=$B42)*(AllStates!C$405:C$436))</f>
        <v>11</v>
      </c>
      <c r="D42" s="9">
        <f>SUMPRODUCT((AllStates!$A$405:$A$436=$A42)*(AllStates!$B$405:$B$436=$B42)*(AllStates!D$405:D$436))</f>
        <v>374</v>
      </c>
      <c r="E42" s="9">
        <f>SUMPRODUCT((AllStates!$A$405:$A$436=$A42)*(AllStates!$B$405:$B$436=$B42)*(AllStates!E$405:E$436))</f>
        <v>33</v>
      </c>
      <c r="F42" s="9">
        <f>SUMPRODUCT((AllStates!$A$405:$A$436=$A42)*(AllStates!$B$405:$B$436=$B42)*(AllStates!F$405:F$436))</f>
        <v>260</v>
      </c>
      <c r="G42" s="9">
        <f>SUMPRODUCT((AllStates!$A$405:$A$436=$A42)*(AllStates!$B$405:$B$436=$B42)*(AllStates!G$405:G$436))</f>
        <v>93</v>
      </c>
      <c r="H42" s="9">
        <f>SUMPRODUCT((AllStates!$A$405:$A$436=$A42)*(AllStates!$B$405:$B$436=$B42)*(AllStates!H$405:H$436))</f>
        <v>32</v>
      </c>
      <c r="I42" s="9">
        <f>SUMPRODUCT((AllStates!$A$405:$A$436=$A42)*(AllStates!$B$405:$B$436=$B42)*(AllStates!I$405:I$436))</f>
        <v>238</v>
      </c>
      <c r="J42" s="9">
        <f>SUMPRODUCT((AllStates!$A$405:$A$436=$A42)*(AllStates!$B$405:$B$436=$B42)*(AllStates!J$405:J$436))</f>
        <v>152</v>
      </c>
      <c r="K42">
        <f t="shared" si="4"/>
        <v>1193</v>
      </c>
    </row>
    <row r="43" spans="1:11" x14ac:dyDescent="0.25">
      <c r="A43" s="4">
        <f t="shared" si="5"/>
        <v>2007</v>
      </c>
      <c r="B43" s="4" t="s">
        <v>43</v>
      </c>
      <c r="C43" s="9">
        <f>SUMPRODUCT((AllStates!$A$405:$A$436=$A43)*(AllStates!$B$405:$B$436=$B43)*(AllStates!C$405:C$436))</f>
        <v>7</v>
      </c>
      <c r="D43" s="9">
        <f>SUMPRODUCT((AllStates!$A$405:$A$436=$A43)*(AllStates!$B$405:$B$436=$B43)*(AllStates!D$405:D$436))</f>
        <v>127</v>
      </c>
      <c r="E43" s="9">
        <f>SUMPRODUCT((AllStates!$A$405:$A$436=$A43)*(AllStates!$B$405:$B$436=$B43)*(AllStates!E$405:E$436))</f>
        <v>15</v>
      </c>
      <c r="F43" s="9">
        <f>SUMPRODUCT((AllStates!$A$405:$A$436=$A43)*(AllStates!$B$405:$B$436=$B43)*(AllStates!F$405:F$436))</f>
        <v>98</v>
      </c>
      <c r="G43" s="9">
        <f>SUMPRODUCT((AllStates!$A$405:$A$436=$A43)*(AllStates!$B$405:$B$436=$B43)*(AllStates!G$405:G$436))</f>
        <v>31</v>
      </c>
      <c r="H43" s="9">
        <f>SUMPRODUCT((AllStates!$A$405:$A$436=$A43)*(AllStates!$B$405:$B$436=$B43)*(AllStates!H$405:H$436))</f>
        <v>8</v>
      </c>
      <c r="I43" s="9">
        <f>SUMPRODUCT((AllStates!$A$405:$A$436=$A43)*(AllStates!$B$405:$B$436=$B43)*(AllStates!I$405:I$436))</f>
        <v>89</v>
      </c>
      <c r="J43" s="9">
        <f>SUMPRODUCT((AllStates!$A$405:$A$436=$A43)*(AllStates!$B$405:$B$436=$B43)*(AllStates!J$405:J$436))</f>
        <v>56</v>
      </c>
      <c r="K43">
        <f t="shared" si="4"/>
        <v>431</v>
      </c>
    </row>
    <row r="44" spans="1:11" x14ac:dyDescent="0.25">
      <c r="A44" s="4">
        <f t="shared" si="5"/>
        <v>2007</v>
      </c>
      <c r="B44" s="4" t="s">
        <v>44</v>
      </c>
      <c r="C44" s="9">
        <f>SUMPRODUCT((AllStates!$A$405:$A$436=$A44)*(AllStates!$B$405:$B$436=$B44)*(AllStates!C$405:C$436))</f>
        <v>7</v>
      </c>
      <c r="D44" s="9">
        <f>SUMPRODUCT((AllStates!$A$405:$A$436=$A44)*(AllStates!$B$405:$B$436=$B44)*(AllStates!D$405:D$436))</f>
        <v>308</v>
      </c>
      <c r="E44" s="9">
        <f>SUMPRODUCT((AllStates!$A$405:$A$436=$A44)*(AllStates!$B$405:$B$436=$B44)*(AllStates!E$405:E$436))</f>
        <v>43</v>
      </c>
      <c r="F44" s="9">
        <f>SUMPRODUCT((AllStates!$A$405:$A$436=$A44)*(AllStates!$B$405:$B$436=$B44)*(AllStates!F$405:F$436))</f>
        <v>262</v>
      </c>
      <c r="G44" s="9">
        <f>SUMPRODUCT((AllStates!$A$405:$A$436=$A44)*(AllStates!$B$405:$B$436=$B44)*(AllStates!G$405:G$436))</f>
        <v>93</v>
      </c>
      <c r="H44" s="9">
        <f>SUMPRODUCT((AllStates!$A$405:$A$436=$A44)*(AllStates!$B$405:$B$436=$B44)*(AllStates!H$405:H$436))</f>
        <v>37</v>
      </c>
      <c r="I44" s="9">
        <f>SUMPRODUCT((AllStates!$A$405:$A$436=$A44)*(AllStates!$B$405:$B$436=$B44)*(AllStates!I$405:I$436))</f>
        <v>243</v>
      </c>
      <c r="J44" s="9">
        <f>SUMPRODUCT((AllStates!$A$405:$A$436=$A44)*(AllStates!$B$405:$B$436=$B44)*(AllStates!J$405:J$436))</f>
        <v>179</v>
      </c>
      <c r="K44">
        <f t="shared" si="4"/>
        <v>1172</v>
      </c>
    </row>
    <row r="45" spans="1:11" x14ac:dyDescent="0.25">
      <c r="A45" s="4">
        <f t="shared" si="5"/>
        <v>2008</v>
      </c>
      <c r="B45" s="4" t="s">
        <v>43</v>
      </c>
      <c r="C45" s="9">
        <f>SUMPRODUCT((AllStates!$A$405:$A$436=$A45)*(AllStates!$B$405:$B$436=$B45)*(AllStates!C$405:C$436))</f>
        <v>5</v>
      </c>
      <c r="D45" s="9">
        <f>SUMPRODUCT((AllStates!$A$405:$A$436=$A45)*(AllStates!$B$405:$B$436=$B45)*(AllStates!D$405:D$436))</f>
        <v>90</v>
      </c>
      <c r="E45" s="9">
        <f>SUMPRODUCT((AllStates!$A$405:$A$436=$A45)*(AllStates!$B$405:$B$436=$B45)*(AllStates!E$405:E$436))</f>
        <v>24</v>
      </c>
      <c r="F45" s="9">
        <f>SUMPRODUCT((AllStates!$A$405:$A$436=$A45)*(AllStates!$B$405:$B$436=$B45)*(AllStates!F$405:F$436))</f>
        <v>78</v>
      </c>
      <c r="G45" s="9">
        <f>SUMPRODUCT((AllStates!$A$405:$A$436=$A45)*(AllStates!$B$405:$B$436=$B45)*(AllStates!G$405:G$436))</f>
        <v>25</v>
      </c>
      <c r="H45" s="9">
        <f>SUMPRODUCT((AllStates!$A$405:$A$436=$A45)*(AllStates!$B$405:$B$436=$B45)*(AllStates!H$405:H$436))</f>
        <v>10</v>
      </c>
      <c r="I45" s="9">
        <f>SUMPRODUCT((AllStates!$A$405:$A$436=$A45)*(AllStates!$B$405:$B$436=$B45)*(AllStates!I$405:I$436))</f>
        <v>91</v>
      </c>
      <c r="J45" s="9">
        <f>SUMPRODUCT((AllStates!$A$405:$A$436=$A45)*(AllStates!$B$405:$B$436=$B45)*(AllStates!J$405:J$436))</f>
        <v>53</v>
      </c>
      <c r="K45">
        <f t="shared" si="4"/>
        <v>376</v>
      </c>
    </row>
    <row r="46" spans="1:11" x14ac:dyDescent="0.25">
      <c r="A46" s="4">
        <f t="shared" si="5"/>
        <v>2008</v>
      </c>
      <c r="B46" s="4" t="s">
        <v>44</v>
      </c>
      <c r="C46" s="9">
        <f>SUMPRODUCT((AllStates!$A$405:$A$436=$A46)*(AllStates!$B$405:$B$436=$B46)*(AllStates!C$405:C$436))</f>
        <v>9</v>
      </c>
      <c r="D46" s="9">
        <f>SUMPRODUCT((AllStates!$A$405:$A$436=$A46)*(AllStates!$B$405:$B$436=$B46)*(AllStates!D$405:D$436))</f>
        <v>284</v>
      </c>
      <c r="E46" s="9">
        <f>SUMPRODUCT((AllStates!$A$405:$A$436=$A46)*(AllStates!$B$405:$B$436=$B46)*(AllStates!E$405:E$436))</f>
        <v>51</v>
      </c>
      <c r="F46" s="9">
        <f>SUMPRODUCT((AllStates!$A$405:$A$436=$A46)*(AllStates!$B$405:$B$436=$B46)*(AllStates!F$405:F$436))</f>
        <v>250</v>
      </c>
      <c r="G46" s="9">
        <f>SUMPRODUCT((AllStates!$A$405:$A$436=$A46)*(AllStates!$B$405:$B$436=$B46)*(AllStates!G$405:G$436))</f>
        <v>74</v>
      </c>
      <c r="H46" s="9">
        <f>SUMPRODUCT((AllStates!$A$405:$A$436=$A46)*(AllStates!$B$405:$B$436=$B46)*(AllStates!H$405:H$436))</f>
        <v>29</v>
      </c>
      <c r="I46" s="9">
        <f>SUMPRODUCT((AllStates!$A$405:$A$436=$A46)*(AllStates!$B$405:$B$436=$B46)*(AllStates!I$405:I$436))</f>
        <v>212</v>
      </c>
      <c r="J46" s="9">
        <f>SUMPRODUCT((AllStates!$A$405:$A$436=$A46)*(AllStates!$B$405:$B$436=$B46)*(AllStates!J$405:J$436))</f>
        <v>152</v>
      </c>
      <c r="K46">
        <f t="shared" si="4"/>
        <v>1061</v>
      </c>
    </row>
    <row r="47" spans="1:11" x14ac:dyDescent="0.25">
      <c r="A47" s="4">
        <f t="shared" si="5"/>
        <v>2009</v>
      </c>
      <c r="B47" s="4" t="s">
        <v>43</v>
      </c>
      <c r="C47" s="9">
        <f>SUMPRODUCT((AllStates!$A$405:$A$436=$A47)*(AllStates!$B$405:$B$436=$B47)*(AllStates!C$405:C$436))</f>
        <v>2</v>
      </c>
      <c r="D47" s="9">
        <f>SUMPRODUCT((AllStates!$A$405:$A$436=$A47)*(AllStates!$B$405:$B$436=$B47)*(AllStates!D$405:D$436))</f>
        <v>126</v>
      </c>
      <c r="E47" s="9">
        <f>SUMPRODUCT((AllStates!$A$405:$A$436=$A47)*(AllStates!$B$405:$B$436=$B47)*(AllStates!E$405:E$436))</f>
        <v>7</v>
      </c>
      <c r="F47" s="9">
        <f>SUMPRODUCT((AllStates!$A$405:$A$436=$A47)*(AllStates!$B$405:$B$436=$B47)*(AllStates!F$405:F$436))</f>
        <v>90</v>
      </c>
      <c r="G47" s="9">
        <f>SUMPRODUCT((AllStates!$A$405:$A$436=$A47)*(AllStates!$B$405:$B$436=$B47)*(AllStates!G$405:G$436))</f>
        <v>27</v>
      </c>
      <c r="H47" s="9">
        <f>SUMPRODUCT((AllStates!$A$405:$A$436=$A47)*(AllStates!$B$405:$B$436=$B47)*(AllStates!H$405:H$436))</f>
        <v>14</v>
      </c>
      <c r="I47" s="9">
        <f>SUMPRODUCT((AllStates!$A$405:$A$436=$A47)*(AllStates!$B$405:$B$436=$B47)*(AllStates!I$405:I$436))</f>
        <v>95</v>
      </c>
      <c r="J47" s="9">
        <f>SUMPRODUCT((AllStates!$A$405:$A$436=$A47)*(AllStates!$B$405:$B$436=$B47)*(AllStates!J$405:J$436))</f>
        <v>48</v>
      </c>
      <c r="K47">
        <f t="shared" si="4"/>
        <v>409</v>
      </c>
    </row>
    <row r="48" spans="1:11" x14ac:dyDescent="0.25">
      <c r="A48" s="4">
        <f t="shared" si="5"/>
        <v>2009</v>
      </c>
      <c r="B48" s="4" t="s">
        <v>44</v>
      </c>
      <c r="C48" s="9">
        <f>SUMPRODUCT((AllStates!$A$405:$A$436=$A48)*(AllStates!$B$405:$B$436=$B48)*(AllStates!C$405:C$436))</f>
        <v>10</v>
      </c>
      <c r="D48" s="9">
        <f>SUMPRODUCT((AllStates!$A$405:$A$436=$A48)*(AllStates!$B$405:$B$436=$B48)*(AllStates!D$405:D$436))</f>
        <v>328</v>
      </c>
      <c r="E48" s="9">
        <f>SUMPRODUCT((AllStates!$A$405:$A$436=$A48)*(AllStates!$B$405:$B$436=$B48)*(AllStates!E$405:E$436))</f>
        <v>24</v>
      </c>
      <c r="F48" s="9">
        <f>SUMPRODUCT((AllStates!$A$405:$A$436=$A48)*(AllStates!$B$405:$B$436=$B48)*(AllStates!F$405:F$436))</f>
        <v>241</v>
      </c>
      <c r="G48" s="9">
        <f>SUMPRODUCT((AllStates!$A$405:$A$436=$A48)*(AllStates!$B$405:$B$436=$B48)*(AllStates!G$405:G$436))</f>
        <v>92</v>
      </c>
      <c r="H48" s="9">
        <f>SUMPRODUCT((AllStates!$A$405:$A$436=$A48)*(AllStates!$B$405:$B$436=$B48)*(AllStates!H$405:H$436))</f>
        <v>49</v>
      </c>
      <c r="I48" s="9">
        <f>SUMPRODUCT((AllStates!$A$405:$A$436=$A48)*(AllStates!$B$405:$B$436=$B48)*(AllStates!I$405:I$436))</f>
        <v>195</v>
      </c>
      <c r="J48" s="9">
        <f>SUMPRODUCT((AllStates!$A$405:$A$436=$A48)*(AllStates!$B$405:$B$436=$B48)*(AllStates!J$405:J$436))</f>
        <v>143</v>
      </c>
      <c r="K48">
        <f t="shared" si="4"/>
        <v>1082</v>
      </c>
    </row>
    <row r="49" spans="1:11" x14ac:dyDescent="0.25">
      <c r="A49" s="4">
        <f t="shared" si="5"/>
        <v>2010</v>
      </c>
      <c r="B49" s="4" t="s">
        <v>43</v>
      </c>
      <c r="C49" s="9">
        <f>SUMPRODUCT((AllStates!$A$405:$A$436=$A49)*(AllStates!$B$405:$B$436=$B49)*(AllStates!C$405:C$436))</f>
        <v>2</v>
      </c>
      <c r="D49" s="9">
        <f>SUMPRODUCT((AllStates!$A$405:$A$436=$A49)*(AllStates!$B$405:$B$436=$B49)*(AllStates!D$405:D$436))</f>
        <v>109</v>
      </c>
      <c r="E49" s="9">
        <f>SUMPRODUCT((AllStates!$A$405:$A$436=$A49)*(AllStates!$B$405:$B$436=$B49)*(AllStates!E$405:E$436))</f>
        <v>12</v>
      </c>
      <c r="F49" s="9">
        <f>SUMPRODUCT((AllStates!$A$405:$A$436=$A49)*(AllStates!$B$405:$B$436=$B49)*(AllStates!F$405:F$436))</f>
        <v>65</v>
      </c>
      <c r="G49" s="9">
        <f>SUMPRODUCT((AllStates!$A$405:$A$436=$A49)*(AllStates!$B$405:$B$436=$B49)*(AllStates!G$405:G$436))</f>
        <v>43</v>
      </c>
      <c r="H49" s="9">
        <f>SUMPRODUCT((AllStates!$A$405:$A$436=$A49)*(AllStates!$B$405:$B$436=$B49)*(AllStates!H$405:H$436))</f>
        <v>10</v>
      </c>
      <c r="I49" s="9">
        <f>SUMPRODUCT((AllStates!$A$405:$A$436=$A49)*(AllStates!$B$405:$B$436=$B49)*(AllStates!I$405:I$436))</f>
        <v>68</v>
      </c>
      <c r="J49" s="9">
        <f>SUMPRODUCT((AllStates!$A$405:$A$436=$A49)*(AllStates!$B$405:$B$436=$B49)*(AllStates!J$405:J$436))</f>
        <v>62</v>
      </c>
      <c r="K49">
        <f t="shared" si="4"/>
        <v>371</v>
      </c>
    </row>
    <row r="50" spans="1:11" x14ac:dyDescent="0.25">
      <c r="A50" s="4">
        <f t="shared" si="5"/>
        <v>2010</v>
      </c>
      <c r="B50" s="4" t="s">
        <v>44</v>
      </c>
      <c r="C50" s="9">
        <f>SUMPRODUCT((AllStates!$A$405:$A$436=$A50)*(AllStates!$B$405:$B$436=$B50)*(AllStates!C$405:C$436))</f>
        <v>17</v>
      </c>
      <c r="D50" s="9">
        <f>SUMPRODUCT((AllStates!$A$405:$A$436=$A50)*(AllStates!$B$405:$B$436=$B50)*(AllStates!D$405:D$436))</f>
        <v>296</v>
      </c>
      <c r="E50" s="9">
        <f>SUMPRODUCT((AllStates!$A$405:$A$436=$A50)*(AllStates!$B$405:$B$436=$B50)*(AllStates!E$405:E$436))</f>
        <v>38</v>
      </c>
      <c r="F50" s="9">
        <f>SUMPRODUCT((AllStates!$A$405:$A$436=$A50)*(AllStates!$B$405:$B$436=$B50)*(AllStates!F$405:F$436))</f>
        <v>184</v>
      </c>
      <c r="G50" s="9">
        <f>SUMPRODUCT((AllStates!$A$405:$A$436=$A50)*(AllStates!$B$405:$B$436=$B50)*(AllStates!G$405:G$436))</f>
        <v>75</v>
      </c>
      <c r="H50" s="9">
        <f>SUMPRODUCT((AllStates!$A$405:$A$436=$A50)*(AllStates!$B$405:$B$436=$B50)*(AllStates!H$405:H$436))</f>
        <v>21</v>
      </c>
      <c r="I50" s="9">
        <f>SUMPRODUCT((AllStates!$A$405:$A$436=$A50)*(AllStates!$B$405:$B$436=$B50)*(AllStates!I$405:I$436))</f>
        <v>220</v>
      </c>
      <c r="J50" s="9">
        <f>SUMPRODUCT((AllStates!$A$405:$A$436=$A50)*(AllStates!$B$405:$B$436=$B50)*(AllStates!J$405:J$436))</f>
        <v>131</v>
      </c>
      <c r="K50">
        <f t="shared" si="4"/>
        <v>982</v>
      </c>
    </row>
    <row r="51" spans="1:11" x14ac:dyDescent="0.25">
      <c r="A51" s="4">
        <f t="shared" si="5"/>
        <v>2011</v>
      </c>
      <c r="B51" s="4" t="s">
        <v>43</v>
      </c>
      <c r="C51" s="9">
        <f>SUMPRODUCT((AllStates!$A$405:$A$436=$A51)*(AllStates!$B$405:$B$436=$B51)*(AllStates!C$405:C$436))</f>
        <v>1</v>
      </c>
      <c r="D51" s="9">
        <f>SUMPRODUCT((AllStates!$A$405:$A$436=$A51)*(AllStates!$B$405:$B$436=$B51)*(AllStates!D$405:D$436))</f>
        <v>97</v>
      </c>
      <c r="E51" s="9">
        <f>SUMPRODUCT((AllStates!$A$405:$A$436=$A51)*(AllStates!$B$405:$B$436=$B51)*(AllStates!E$405:E$436))</f>
        <v>12</v>
      </c>
      <c r="F51" s="9">
        <f>SUMPRODUCT((AllStates!$A$405:$A$436=$A51)*(AllStates!$B$405:$B$436=$B51)*(AllStates!F$405:F$436))</f>
        <v>82</v>
      </c>
      <c r="G51" s="9">
        <f>SUMPRODUCT((AllStates!$A$405:$A$436=$A51)*(AllStates!$B$405:$B$436=$B51)*(AllStates!G$405:G$436))</f>
        <v>27</v>
      </c>
      <c r="H51" s="9">
        <f>SUMPRODUCT((AllStates!$A$405:$A$436=$A51)*(AllStates!$B$405:$B$436=$B51)*(AllStates!H$405:H$436))</f>
        <v>8</v>
      </c>
      <c r="I51" s="9">
        <f>SUMPRODUCT((AllStates!$A$405:$A$436=$A51)*(AllStates!$B$405:$B$436=$B51)*(AllStates!I$405:I$436))</f>
        <v>76</v>
      </c>
      <c r="J51" s="9">
        <f>SUMPRODUCT((AllStates!$A$405:$A$436=$A51)*(AllStates!$B$405:$B$436=$B51)*(AllStates!J$405:J$436))</f>
        <v>54</v>
      </c>
      <c r="K51">
        <f t="shared" si="4"/>
        <v>357</v>
      </c>
    </row>
    <row r="52" spans="1:11" x14ac:dyDescent="0.25">
      <c r="A52" s="4">
        <f t="shared" si="5"/>
        <v>2011</v>
      </c>
      <c r="B52" s="4" t="s">
        <v>44</v>
      </c>
      <c r="C52" s="9">
        <f>SUMPRODUCT((AllStates!$A$405:$A$436=$A52)*(AllStates!$B$405:$B$436=$B52)*(AllStates!C$405:C$436))</f>
        <v>5</v>
      </c>
      <c r="D52" s="9">
        <f>SUMPRODUCT((AllStates!$A$405:$A$436=$A52)*(AllStates!$B$405:$B$436=$B52)*(AllStates!D$405:D$436))</f>
        <v>267</v>
      </c>
      <c r="E52" s="9">
        <f>SUMPRODUCT((AllStates!$A$405:$A$436=$A52)*(AllStates!$B$405:$B$436=$B52)*(AllStates!E$405:E$436))</f>
        <v>33</v>
      </c>
      <c r="F52" s="9">
        <f>SUMPRODUCT((AllStates!$A$405:$A$436=$A52)*(AllStates!$B$405:$B$436=$B52)*(AllStates!F$405:F$436))</f>
        <v>187</v>
      </c>
      <c r="G52" s="9">
        <f>SUMPRODUCT((AllStates!$A$405:$A$436=$A52)*(AllStates!$B$405:$B$436=$B52)*(AllStates!G$405:G$436))</f>
        <v>76</v>
      </c>
      <c r="H52" s="9">
        <f>SUMPRODUCT((AllStates!$A$405:$A$436=$A52)*(AllStates!$B$405:$B$436=$B52)*(AllStates!H$405:H$436))</f>
        <v>16</v>
      </c>
      <c r="I52" s="9">
        <f>SUMPRODUCT((AllStates!$A$405:$A$436=$A52)*(AllStates!$B$405:$B$436=$B52)*(AllStates!I$405:I$436))</f>
        <v>211</v>
      </c>
      <c r="J52" s="9">
        <f>SUMPRODUCT((AllStates!$A$405:$A$436=$A52)*(AllStates!$B$405:$B$436=$B52)*(AllStates!J$405:J$436))</f>
        <v>125</v>
      </c>
      <c r="K52">
        <f t="shared" si="4"/>
        <v>920</v>
      </c>
    </row>
    <row r="53" spans="1:11" x14ac:dyDescent="0.25">
      <c r="A53" s="4">
        <f t="shared" si="5"/>
        <v>2012</v>
      </c>
      <c r="B53" s="4" t="s">
        <v>43</v>
      </c>
      <c r="C53" s="9">
        <f>SUMPRODUCT((AllStates!$A$405:$A$436=$A53)*(AllStates!$B$405:$B$436=$B53)*(AllStates!C$405:C$436))</f>
        <v>2</v>
      </c>
      <c r="D53" s="9">
        <f>SUMPRODUCT((AllStates!$A$405:$A$436=$A53)*(AllStates!$B$405:$B$436=$B53)*(AllStates!D$405:D$436))</f>
        <v>102</v>
      </c>
      <c r="E53" s="9">
        <f>SUMPRODUCT((AllStates!$A$405:$A$436=$A53)*(AllStates!$B$405:$B$436=$B53)*(AllStates!E$405:E$436))</f>
        <v>18</v>
      </c>
      <c r="F53" s="9">
        <f>SUMPRODUCT((AllStates!$A$405:$A$436=$A53)*(AllStates!$B$405:$B$436=$B53)*(AllStates!F$405:F$436))</f>
        <v>71</v>
      </c>
      <c r="G53" s="9">
        <f>SUMPRODUCT((AllStates!$A$405:$A$436=$A53)*(AllStates!$B$405:$B$436=$B53)*(AllStates!G$405:G$436))</f>
        <v>22</v>
      </c>
      <c r="H53" s="9">
        <f>SUMPRODUCT((AllStates!$A$405:$A$436=$A53)*(AllStates!$B$405:$B$436=$B53)*(AllStates!H$405:H$436))</f>
        <v>12</v>
      </c>
      <c r="I53" s="9">
        <f>SUMPRODUCT((AllStates!$A$405:$A$436=$A53)*(AllStates!$B$405:$B$436=$B53)*(AllStates!I$405:I$436))</f>
        <v>84</v>
      </c>
      <c r="J53" s="9">
        <f>SUMPRODUCT((AllStates!$A$405:$A$436=$A53)*(AllStates!$B$405:$B$436=$B53)*(AllStates!J$405:J$436))</f>
        <v>58</v>
      </c>
      <c r="K53">
        <f t="shared" si="4"/>
        <v>369</v>
      </c>
    </row>
    <row r="54" spans="1:11" x14ac:dyDescent="0.25">
      <c r="A54" s="4">
        <f t="shared" si="5"/>
        <v>2012</v>
      </c>
      <c r="B54" s="4" t="s">
        <v>44</v>
      </c>
      <c r="C54" s="9">
        <f>SUMPRODUCT((AllStates!$A$405:$A$436=$A54)*(AllStates!$B$405:$B$436=$B54)*(AllStates!C$405:C$436))</f>
        <v>10</v>
      </c>
      <c r="D54" s="9">
        <f>SUMPRODUCT((AllStates!$A$405:$A$436=$A54)*(AllStates!$B$405:$B$436=$B54)*(AllStates!D$405:D$436))</f>
        <v>267</v>
      </c>
      <c r="E54" s="9">
        <f>SUMPRODUCT((AllStates!$A$405:$A$436=$A54)*(AllStates!$B$405:$B$436=$B54)*(AllStates!E$405:E$436))</f>
        <v>31</v>
      </c>
      <c r="F54" s="9">
        <f>SUMPRODUCT((AllStates!$A$405:$A$436=$A54)*(AllStates!$B$405:$B$436=$B54)*(AllStates!F$405:F$436))</f>
        <v>209</v>
      </c>
      <c r="G54" s="9">
        <f>SUMPRODUCT((AllStates!$A$405:$A$436=$A54)*(AllStates!$B$405:$B$436=$B54)*(AllStates!G$405:G$436))</f>
        <v>72</v>
      </c>
      <c r="H54" s="9">
        <f>SUMPRODUCT((AllStates!$A$405:$A$436=$A54)*(AllStates!$B$405:$B$436=$B54)*(AllStates!H$405:H$436))</f>
        <v>19</v>
      </c>
      <c r="I54" s="9">
        <f>SUMPRODUCT((AllStates!$A$405:$A$436=$A54)*(AllStates!$B$405:$B$436=$B54)*(AllStates!I$405:I$436))</f>
        <v>198</v>
      </c>
      <c r="J54" s="9">
        <f>SUMPRODUCT((AllStates!$A$405:$A$436=$A54)*(AllStates!$B$405:$B$436=$B54)*(AllStates!J$405:J$436))</f>
        <v>125</v>
      </c>
      <c r="K54">
        <f t="shared" si="4"/>
        <v>931</v>
      </c>
    </row>
    <row r="55" spans="1:11" x14ac:dyDescent="0.25">
      <c r="A55" s="4">
        <f t="shared" si="5"/>
        <v>2013</v>
      </c>
      <c r="B55" s="4" t="s">
        <v>43</v>
      </c>
      <c r="C55" s="9">
        <f>SUMPRODUCT((AllStates!$A$405:$A$436=$A55)*(AllStates!$B$405:$B$436=$B55)*(AllStates!C$405:C$436))</f>
        <v>4</v>
      </c>
      <c r="D55" s="9">
        <f>SUMPRODUCT((AllStates!$A$405:$A$436=$A55)*(AllStates!$B$405:$B$436=$B55)*(AllStates!D$405:D$436))</f>
        <v>90</v>
      </c>
      <c r="E55" s="9">
        <f>SUMPRODUCT((AllStates!$A$405:$A$436=$A55)*(AllStates!$B$405:$B$436=$B55)*(AllStates!E$405:E$436))</f>
        <v>14</v>
      </c>
      <c r="F55" s="9">
        <f>SUMPRODUCT((AllStates!$A$405:$A$436=$A55)*(AllStates!$B$405:$B$436=$B55)*(AllStates!F$405:F$436))</f>
        <v>78</v>
      </c>
      <c r="G55" s="9">
        <f>SUMPRODUCT((AllStates!$A$405:$A$436=$A55)*(AllStates!$B$405:$B$436=$B55)*(AllStates!G$405:G$436))</f>
        <v>29</v>
      </c>
      <c r="H55" s="9">
        <f>SUMPRODUCT((AllStates!$A$405:$A$436=$A55)*(AllStates!$B$405:$B$436=$B55)*(AllStates!H$405:H$436))</f>
        <v>6</v>
      </c>
      <c r="I55" s="9">
        <f>SUMPRODUCT((AllStates!$A$405:$A$436=$A55)*(AllStates!$B$405:$B$436=$B55)*(AllStates!I$405:I$436))</f>
        <v>82</v>
      </c>
      <c r="J55" s="9">
        <f>SUMPRODUCT((AllStates!$A$405:$A$436=$A55)*(AllStates!$B$405:$B$436=$B55)*(AllStates!J$405:J$436))</f>
        <v>32</v>
      </c>
      <c r="K55">
        <f t="shared" si="4"/>
        <v>335</v>
      </c>
    </row>
    <row r="56" spans="1:11" x14ac:dyDescent="0.25">
      <c r="A56" s="4">
        <f t="shared" si="5"/>
        <v>2013</v>
      </c>
      <c r="B56" s="4" t="s">
        <v>44</v>
      </c>
      <c r="C56" s="9">
        <f>SUMPRODUCT((AllStates!$A$405:$A$436=$A56)*(AllStates!$B$405:$B$436=$B56)*(AllStates!C$405:C$436))</f>
        <v>3</v>
      </c>
      <c r="D56" s="9">
        <f>SUMPRODUCT((AllStates!$A$405:$A$436=$A56)*(AllStates!$B$405:$B$436=$B56)*(AllStates!D$405:D$436))</f>
        <v>243</v>
      </c>
      <c r="E56" s="9">
        <f>SUMPRODUCT((AllStates!$A$405:$A$436=$A56)*(AllStates!$B$405:$B$436=$B56)*(AllStates!E$405:E$436))</f>
        <v>23</v>
      </c>
      <c r="F56" s="9">
        <f>SUMPRODUCT((AllStates!$A$405:$A$436=$A56)*(AllStates!$B$405:$B$436=$B56)*(AllStates!F$405:F$436))</f>
        <v>193</v>
      </c>
      <c r="G56" s="9">
        <f>SUMPRODUCT((AllStates!$A$405:$A$436=$A56)*(AllStates!$B$405:$B$436=$B56)*(AllStates!G$405:G$436))</f>
        <v>69</v>
      </c>
      <c r="H56" s="9">
        <f>SUMPRODUCT((AllStates!$A$405:$A$436=$A56)*(AllStates!$B$405:$B$436=$B56)*(AllStates!H$405:H$436))</f>
        <v>30</v>
      </c>
      <c r="I56" s="9">
        <f>SUMPRODUCT((AllStates!$A$405:$A$436=$A56)*(AllStates!$B$405:$B$436=$B56)*(AllStates!I$405:I$436))</f>
        <v>161</v>
      </c>
      <c r="J56" s="9">
        <f>SUMPRODUCT((AllStates!$A$405:$A$436=$A56)*(AllStates!$B$405:$B$436=$B56)*(AllStates!J$405:J$436))</f>
        <v>130</v>
      </c>
      <c r="K56">
        <f t="shared" si="4"/>
        <v>852</v>
      </c>
    </row>
    <row r="57" spans="1:11" x14ac:dyDescent="0.25">
      <c r="A57" s="4">
        <f t="shared" si="5"/>
        <v>2014</v>
      </c>
      <c r="B57" s="4" t="s">
        <v>43</v>
      </c>
      <c r="C57" s="9">
        <f>SUMPRODUCT((AllStates!$A$405:$A$436=$A57)*(AllStates!$B$405:$B$436=$B57)*(AllStates!C$405:C$436))</f>
        <v>1</v>
      </c>
      <c r="D57" s="9">
        <f>SUMPRODUCT((AllStates!$A$405:$A$436=$A57)*(AllStates!$B$405:$B$436=$B57)*(AllStates!D$405:D$436))</f>
        <v>97</v>
      </c>
      <c r="E57" s="9">
        <f>SUMPRODUCT((AllStates!$A$405:$A$436=$A57)*(AllStates!$B$405:$B$436=$B57)*(AllStates!E$405:E$436))</f>
        <v>9</v>
      </c>
      <c r="F57" s="9">
        <f>SUMPRODUCT((AllStates!$A$405:$A$436=$A57)*(AllStates!$B$405:$B$436=$B57)*(AllStates!F$405:F$436))</f>
        <v>58</v>
      </c>
      <c r="G57" s="9">
        <f>SUMPRODUCT((AllStates!$A$405:$A$436=$A57)*(AllStates!$B$405:$B$436=$B57)*(AllStates!G$405:G$436))</f>
        <v>32</v>
      </c>
      <c r="H57" s="9">
        <f>SUMPRODUCT((AllStates!$A$405:$A$436=$A57)*(AllStates!$B$405:$B$436=$B57)*(AllStates!H$405:H$436))</f>
        <v>18</v>
      </c>
      <c r="I57" s="9">
        <f>SUMPRODUCT((AllStates!$A$405:$A$436=$A57)*(AllStates!$B$405:$B$436=$B57)*(AllStates!I$405:I$436))</f>
        <v>70</v>
      </c>
      <c r="J57" s="9">
        <f>SUMPRODUCT((AllStates!$A$405:$A$436=$A57)*(AllStates!$B$405:$B$436=$B57)*(AllStates!J$405:J$436))</f>
        <v>47</v>
      </c>
      <c r="K57">
        <f t="shared" si="4"/>
        <v>332</v>
      </c>
    </row>
    <row r="58" spans="1:11" x14ac:dyDescent="0.25">
      <c r="A58" s="4">
        <f t="shared" si="5"/>
        <v>2014</v>
      </c>
      <c r="B58" s="4" t="s">
        <v>44</v>
      </c>
      <c r="C58" s="9">
        <f>SUMPRODUCT((AllStates!$A$405:$A$436=$A58)*(AllStates!$B$405:$B$436=$B58)*(AllStates!C$405:C$436))</f>
        <v>9</v>
      </c>
      <c r="D58" s="9">
        <f>SUMPRODUCT((AllStates!$A$405:$A$436=$A58)*(AllStates!$B$405:$B$436=$B58)*(AllStates!D$405:D$436))</f>
        <v>215</v>
      </c>
      <c r="E58" s="9">
        <f>SUMPRODUCT((AllStates!$A$405:$A$436=$A58)*(AllStates!$B$405:$B$436=$B58)*(AllStates!E$405:E$436))</f>
        <v>30</v>
      </c>
      <c r="F58" s="9">
        <f>SUMPRODUCT((AllStates!$A$405:$A$436=$A58)*(AllStates!$B$405:$B$436=$B58)*(AllStates!F$405:F$436))</f>
        <v>165</v>
      </c>
      <c r="G58" s="9">
        <f>SUMPRODUCT((AllStates!$A$405:$A$436=$A58)*(AllStates!$B$405:$B$436=$B58)*(AllStates!G$405:G$436))</f>
        <v>75</v>
      </c>
      <c r="H58" s="9">
        <f>SUMPRODUCT((AllStates!$A$405:$A$436=$A58)*(AllStates!$B$405:$B$436=$B58)*(AllStates!H$405:H$436))</f>
        <v>17</v>
      </c>
      <c r="I58" s="9">
        <f>SUMPRODUCT((AllStates!$A$405:$A$436=$A58)*(AllStates!$B$405:$B$436=$B58)*(AllStates!I$405:I$436))</f>
        <v>179</v>
      </c>
      <c r="J58" s="9">
        <f>SUMPRODUCT((AllStates!$A$405:$A$436=$A58)*(AllStates!$B$405:$B$436=$B58)*(AllStates!J$405:J$436))</f>
        <v>134</v>
      </c>
      <c r="K58">
        <f t="shared" si="4"/>
        <v>824</v>
      </c>
    </row>
    <row r="61" spans="1:11" x14ac:dyDescent="0.25">
      <c r="A61">
        <f>List!H3</f>
        <v>2007</v>
      </c>
      <c r="B61" s="4" t="s">
        <v>6</v>
      </c>
      <c r="C61" s="22">
        <f>SUMPRODUCT((AllStates!$A$443:$A$554=$A61)*(AllStates!$B$443:$B$554=$B61)*(AllStates!C$443:C$554))</f>
        <v>0</v>
      </c>
      <c r="D61" s="22">
        <f>SUMPRODUCT((AllStates!$A$443:$A$554=$A61)*(AllStates!$B$443:$B$554=$B61)*(AllStates!D$443:D$554))</f>
        <v>0</v>
      </c>
      <c r="E61" s="22">
        <f>SUMPRODUCT((AllStates!$A$443:$A$554=$A61)*(AllStates!$B$443:$B$554=$B61)*(AllStates!E$443:E$554))</f>
        <v>0</v>
      </c>
      <c r="F61" s="22">
        <f>SUMPRODUCT((AllStates!$A$443:$A$554=$A61)*(AllStates!$B$443:$B$554=$B61)*(AllStates!F$443:F$554))</f>
        <v>0</v>
      </c>
      <c r="G61" s="22">
        <f>SUMPRODUCT((AllStates!$A$443:$A$554=$A61)*(AllStates!$B$443:$B$554=$B61)*(AllStates!G$443:G$554))</f>
        <v>0</v>
      </c>
      <c r="H61" s="22">
        <f>SUMPRODUCT((AllStates!$A$443:$A$554=$A61)*(AllStates!$B$443:$B$554=$B61)*(AllStates!H$443:H$554))</f>
        <v>0</v>
      </c>
      <c r="I61" s="22">
        <f>SUMPRODUCT((AllStates!$A$443:$A$554=$A61)*(AllStates!$B$443:$B$554=$B61)*(AllStates!I$443:I$554))</f>
        <v>0</v>
      </c>
      <c r="J61" s="22">
        <f>SUMPRODUCT((AllStates!$A$443:$A$554=$A61)*(AllStates!$B$443:$B$554=$B61)*(AllStates!J$443:J$554))</f>
        <v>0</v>
      </c>
      <c r="K61">
        <f t="shared" ref="K61:K67" si="6">SUM(C61:J61)</f>
        <v>0</v>
      </c>
    </row>
    <row r="62" spans="1:11" x14ac:dyDescent="0.25">
      <c r="A62">
        <f>List!H3</f>
        <v>2007</v>
      </c>
      <c r="B62" s="4" t="s">
        <v>5</v>
      </c>
      <c r="C62" s="22">
        <f>SUMPRODUCT((AllStates!$A$443:$A$554=$A62)*(AllStates!$B$443:$B$554=$B62)*(AllStates!C$443:C$554))</f>
        <v>0</v>
      </c>
      <c r="D62" s="22">
        <f>SUMPRODUCT((AllStates!$A$443:$A$554=$A62)*(AllStates!$B$443:$B$554=$B62)*(AllStates!D$443:D$554))</f>
        <v>0</v>
      </c>
      <c r="E62" s="22">
        <f>SUMPRODUCT((AllStates!$A$443:$A$554=$A62)*(AllStates!$B$443:$B$554=$B62)*(AllStates!E$443:E$554))</f>
        <v>0</v>
      </c>
      <c r="F62" s="22">
        <f>SUMPRODUCT((AllStates!$A$443:$A$554=$A62)*(AllStates!$B$443:$B$554=$B62)*(AllStates!F$443:F$554))</f>
        <v>0</v>
      </c>
      <c r="G62" s="22">
        <f>SUMPRODUCT((AllStates!$A$443:$A$554=$A62)*(AllStates!$B$443:$B$554=$B62)*(AllStates!G$443:G$554))</f>
        <v>0</v>
      </c>
      <c r="H62" s="22">
        <f>SUMPRODUCT((AllStates!$A$443:$A$554=$A62)*(AllStates!$B$443:$B$554=$B62)*(AllStates!H$443:H$554))</f>
        <v>0</v>
      </c>
      <c r="I62" s="22">
        <f>SUMPRODUCT((AllStates!$A$443:$A$554=$A62)*(AllStates!$B$443:$B$554=$B62)*(AllStates!I$443:I$554))</f>
        <v>0</v>
      </c>
      <c r="J62" s="22">
        <f>SUMPRODUCT((AllStates!$A$443:$A$554=$A62)*(AllStates!$B$443:$B$554=$B62)*(AllStates!J$443:J$554))</f>
        <v>0</v>
      </c>
      <c r="K62">
        <f t="shared" si="6"/>
        <v>0</v>
      </c>
    </row>
    <row r="63" spans="1:11" x14ac:dyDescent="0.25">
      <c r="A63">
        <f>List!H3</f>
        <v>2007</v>
      </c>
      <c r="B63" s="4" t="s">
        <v>4</v>
      </c>
      <c r="C63" s="22">
        <f>SUMPRODUCT((AllStates!$A$443:$A$554=$A63)*(AllStates!$B$443:$B$554=$B63)*(AllStates!C$443:C$554))</f>
        <v>0</v>
      </c>
      <c r="D63" s="22">
        <f>SUMPRODUCT((AllStates!$A$443:$A$554=$A63)*(AllStates!$B$443:$B$554=$B63)*(AllStates!D$443:D$554))</f>
        <v>0</v>
      </c>
      <c r="E63" s="22">
        <f>SUMPRODUCT((AllStates!$A$443:$A$554=$A63)*(AllStates!$B$443:$B$554=$B63)*(AllStates!E$443:E$554))</f>
        <v>0</v>
      </c>
      <c r="F63" s="22">
        <f>SUMPRODUCT((AllStates!$A$443:$A$554=$A63)*(AllStates!$B$443:$B$554=$B63)*(AllStates!F$443:F$554))</f>
        <v>0</v>
      </c>
      <c r="G63" s="22">
        <f>SUMPRODUCT((AllStates!$A$443:$A$554=$A63)*(AllStates!$B$443:$B$554=$B63)*(AllStates!G$443:G$554))</f>
        <v>0</v>
      </c>
      <c r="H63" s="22">
        <f>SUMPRODUCT((AllStates!$A$443:$A$554=$A63)*(AllStates!$B$443:$B$554=$B63)*(AllStates!H$443:H$554))</f>
        <v>0</v>
      </c>
      <c r="I63" s="22">
        <f>SUMPRODUCT((AllStates!$A$443:$A$554=$A63)*(AllStates!$B$443:$B$554=$B63)*(AllStates!I$443:I$554))</f>
        <v>0</v>
      </c>
      <c r="J63" s="22">
        <f>SUMPRODUCT((AllStates!$A$443:$A$554=$A63)*(AllStates!$B$443:$B$554=$B63)*(AllStates!J$443:J$554))</f>
        <v>0</v>
      </c>
      <c r="K63">
        <f t="shared" si="6"/>
        <v>0</v>
      </c>
    </row>
    <row r="64" spans="1:11" x14ac:dyDescent="0.25">
      <c r="A64">
        <f>List!H3</f>
        <v>2007</v>
      </c>
      <c r="B64" s="4" t="s">
        <v>3</v>
      </c>
      <c r="C64" s="22">
        <f>SUMPRODUCT((AllStates!$A$443:$A$554=$A64)*(AllStates!$B$443:$B$554=$B64)*(AllStates!C$443:C$554))</f>
        <v>0</v>
      </c>
      <c r="D64" s="22">
        <f>SUMPRODUCT((AllStates!$A$443:$A$554=$A64)*(AllStates!$B$443:$B$554=$B64)*(AllStates!D$443:D$554))</f>
        <v>0</v>
      </c>
      <c r="E64" s="22">
        <f>SUMPRODUCT((AllStates!$A$443:$A$554=$A64)*(AllStates!$B$443:$B$554=$B64)*(AllStates!E$443:E$554))</f>
        <v>0</v>
      </c>
      <c r="F64" s="22">
        <f>SUMPRODUCT((AllStates!$A$443:$A$554=$A64)*(AllStates!$B$443:$B$554=$B64)*(AllStates!F$443:F$554))</f>
        <v>0</v>
      </c>
      <c r="G64" s="22">
        <f>SUMPRODUCT((AllStates!$A$443:$A$554=$A64)*(AllStates!$B$443:$B$554=$B64)*(AllStates!G$443:G$554))</f>
        <v>0</v>
      </c>
      <c r="H64" s="22">
        <f>SUMPRODUCT((AllStates!$A$443:$A$554=$A64)*(AllStates!$B$443:$B$554=$B64)*(AllStates!H$443:H$554))</f>
        <v>0</v>
      </c>
      <c r="I64" s="22">
        <f>SUMPRODUCT((AllStates!$A$443:$A$554=$A64)*(AllStates!$B$443:$B$554=$B64)*(AllStates!I$443:I$554))</f>
        <v>0</v>
      </c>
      <c r="J64" s="22">
        <f>SUMPRODUCT((AllStates!$A$443:$A$554=$A64)*(AllStates!$B$443:$B$554=$B64)*(AllStates!J$443:J$554))</f>
        <v>0</v>
      </c>
      <c r="K64">
        <f t="shared" si="6"/>
        <v>0</v>
      </c>
    </row>
    <row r="65" spans="1:11" x14ac:dyDescent="0.25">
      <c r="A65">
        <f>List!H3</f>
        <v>2007</v>
      </c>
      <c r="B65" s="4" t="s">
        <v>2</v>
      </c>
      <c r="C65" s="22">
        <f>SUMPRODUCT((AllStates!$A$443:$A$554=$A65)*(AllStates!$B$443:$B$554=$B65)*(AllStates!C$443:C$554))</f>
        <v>0</v>
      </c>
      <c r="D65" s="22">
        <f>SUMPRODUCT((AllStates!$A$443:$A$554=$A65)*(AllStates!$B$443:$B$554=$B65)*(AllStates!D$443:D$554))</f>
        <v>0</v>
      </c>
      <c r="E65" s="22">
        <f>SUMPRODUCT((AllStates!$A$443:$A$554=$A65)*(AllStates!$B$443:$B$554=$B65)*(AllStates!E$443:E$554))</f>
        <v>0</v>
      </c>
      <c r="F65" s="22">
        <f>SUMPRODUCT((AllStates!$A$443:$A$554=$A65)*(AllStates!$B$443:$B$554=$B65)*(AllStates!F$443:F$554))</f>
        <v>0</v>
      </c>
      <c r="G65" s="22">
        <f>SUMPRODUCT((AllStates!$A$443:$A$554=$A65)*(AllStates!$B$443:$B$554=$B65)*(AllStates!G$443:G$554))</f>
        <v>0</v>
      </c>
      <c r="H65" s="22">
        <f>SUMPRODUCT((AllStates!$A$443:$A$554=$A65)*(AllStates!$B$443:$B$554=$B65)*(AllStates!H$443:H$554))</f>
        <v>0</v>
      </c>
      <c r="I65" s="22">
        <f>SUMPRODUCT((AllStates!$A$443:$A$554=$A65)*(AllStates!$B$443:$B$554=$B65)*(AllStates!I$443:I$554))</f>
        <v>0</v>
      </c>
      <c r="J65" s="22">
        <f>SUMPRODUCT((AllStates!$A$443:$A$554=$A65)*(AllStates!$B$443:$B$554=$B65)*(AllStates!J$443:J$554))</f>
        <v>0</v>
      </c>
      <c r="K65">
        <f t="shared" si="6"/>
        <v>0</v>
      </c>
    </row>
    <row r="66" spans="1:11" x14ac:dyDescent="0.25">
      <c r="A66">
        <f>List!H3</f>
        <v>2007</v>
      </c>
      <c r="B66" s="4" t="s">
        <v>1</v>
      </c>
      <c r="C66" s="22">
        <f>SUMPRODUCT((AllStates!$A$443:$A$554=$A66)*(AllStates!$B$443:$B$554=$B66)*(AllStates!C$443:C$554))</f>
        <v>0</v>
      </c>
      <c r="D66" s="22">
        <f>SUMPRODUCT((AllStates!$A$443:$A$554=$A66)*(AllStates!$B$443:$B$554=$B66)*(AllStates!D$443:D$554))</f>
        <v>0</v>
      </c>
      <c r="E66" s="22">
        <f>SUMPRODUCT((AllStates!$A$443:$A$554=$A66)*(AllStates!$B$443:$B$554=$B66)*(AllStates!E$443:E$554))</f>
        <v>0</v>
      </c>
      <c r="F66" s="22">
        <f>SUMPRODUCT((AllStates!$A$443:$A$554=$A66)*(AllStates!$B$443:$B$554=$B66)*(AllStates!F$443:F$554))</f>
        <v>0</v>
      </c>
      <c r="G66" s="22">
        <f>SUMPRODUCT((AllStates!$A$443:$A$554=$A66)*(AllStates!$B$443:$B$554=$B66)*(AllStates!G$443:G$554))</f>
        <v>0</v>
      </c>
      <c r="H66" s="22">
        <f>SUMPRODUCT((AllStates!$A$443:$A$554=$A66)*(AllStates!$B$443:$B$554=$B66)*(AllStates!H$443:H$554))</f>
        <v>0</v>
      </c>
      <c r="I66" s="22">
        <f>SUMPRODUCT((AllStates!$A$443:$A$554=$A66)*(AllStates!$B$443:$B$554=$B66)*(AllStates!I$443:I$554))</f>
        <v>0</v>
      </c>
      <c r="J66" s="22">
        <f>SUMPRODUCT((AllStates!$A$443:$A$554=$A66)*(AllStates!$B$443:$B$554=$B66)*(AllStates!J$443:J$554))</f>
        <v>0</v>
      </c>
      <c r="K66">
        <f t="shared" si="6"/>
        <v>0</v>
      </c>
    </row>
    <row r="67" spans="1:11" x14ac:dyDescent="0.25">
      <c r="A67">
        <f>List!H3</f>
        <v>2007</v>
      </c>
      <c r="B67" s="4" t="s">
        <v>0</v>
      </c>
      <c r="C67" s="22">
        <f>SUMPRODUCT((AllStates!$A$443:$A$554=$A67)*(AllStates!$B$443:$B$554=$B67)*(AllStates!C$443:C$554))</f>
        <v>0</v>
      </c>
      <c r="D67" s="22">
        <f>SUMPRODUCT((AllStates!$A$443:$A$554=$A67)*(AllStates!$B$443:$B$554=$B67)*(AllStates!D$443:D$554))</f>
        <v>0</v>
      </c>
      <c r="E67" s="22">
        <f>SUMPRODUCT((AllStates!$A$443:$A$554=$A67)*(AllStates!$B$443:$B$554=$B67)*(AllStates!E$443:E$554))</f>
        <v>0</v>
      </c>
      <c r="F67" s="22">
        <f>SUMPRODUCT((AllStates!$A$443:$A$554=$A67)*(AllStates!$B$443:$B$554=$B67)*(AllStates!F$443:F$554))</f>
        <v>0</v>
      </c>
      <c r="G67" s="22">
        <f>SUMPRODUCT((AllStates!$A$443:$A$554=$A67)*(AllStates!$B$443:$B$554=$B67)*(AllStates!G$443:G$554))</f>
        <v>0</v>
      </c>
      <c r="H67" s="22">
        <f>SUMPRODUCT((AllStates!$A$443:$A$554=$A67)*(AllStates!$B$443:$B$554=$B67)*(AllStates!H$443:H$554))</f>
        <v>0</v>
      </c>
      <c r="I67" s="22">
        <f>SUMPRODUCT((AllStates!$A$443:$A$554=$A67)*(AllStates!$B$443:$B$554=$B67)*(AllStates!I$443:I$554))</f>
        <v>0</v>
      </c>
      <c r="J67" s="22">
        <f>SUMPRODUCT((AllStates!$A$443:$A$554=$A67)*(AllStates!$B$443:$B$554=$B67)*(AllStates!J$443:J$554))</f>
        <v>0</v>
      </c>
      <c r="K67">
        <f t="shared" si="6"/>
        <v>0</v>
      </c>
    </row>
    <row r="70" spans="1:11" x14ac:dyDescent="0.25">
      <c r="A70">
        <f>List!H3</f>
        <v>2007</v>
      </c>
      <c r="B70" s="4" t="s">
        <v>68</v>
      </c>
      <c r="C70" s="19">
        <f>SUMPRODUCT((AllStates!$A$561:$A$653=$A70)*(AllStates!$B$561:$B$653=$B70)*(AllStates!C$561:C$653))</f>
        <v>0</v>
      </c>
      <c r="D70" s="19">
        <f>SUMPRODUCT((AllStates!$A$561:$A$653=$A70)*(AllStates!$B$561:$B$653=$B70)*(AllStates!D$561:D$653))</f>
        <v>0</v>
      </c>
      <c r="E70" s="19">
        <f>SUMPRODUCT((AllStates!$A$561:$A$653=$A70)*(AllStates!$B$561:$B$653=$B70)*(AllStates!E$561:E$653))</f>
        <v>0</v>
      </c>
      <c r="F70" s="19">
        <f>SUMPRODUCT((AllStates!$A$561:$A$653=$A70)*(AllStates!$B$561:$B$653=$B70)*(AllStates!F$561:F$653))</f>
        <v>0</v>
      </c>
      <c r="G70" s="19">
        <f>SUMPRODUCT((AllStates!$A$561:$A$653=$A70)*(AllStates!$B$561:$B$653=$B70)*(AllStates!G$561:G$653))</f>
        <v>0</v>
      </c>
      <c r="H70" s="19">
        <f>SUMPRODUCT((AllStates!$A$561:$A$653=$A70)*(AllStates!$B$561:$B$653=$B70)*(AllStates!H$561:H$653))</f>
        <v>0</v>
      </c>
      <c r="I70" s="19">
        <f>SUMPRODUCT((AllStates!$A$561:$A$653=$A70)*(AllStates!$B$561:$B$653=$B70)*(AllStates!I$561:I$653))</f>
        <v>0</v>
      </c>
      <c r="J70" s="19">
        <f>SUMPRODUCT((AllStates!$A$561:$A$653=$A70)*(AllStates!$B$561:$B$653=$B70)*(AllStates!J$561:J$653))</f>
        <v>0</v>
      </c>
      <c r="K70">
        <f t="shared" ref="K70:K75" si="7">SUM(C70:J70)</f>
        <v>0</v>
      </c>
    </row>
    <row r="71" spans="1:11" x14ac:dyDescent="0.25">
      <c r="A71">
        <f>List!H3</f>
        <v>2007</v>
      </c>
      <c r="B71" s="4" t="s">
        <v>69</v>
      </c>
      <c r="C71" s="19">
        <f>SUMPRODUCT((AllStates!$A$561:$A$653=$A71)*(AllStates!$B$561:$B$653=$B71)*(AllStates!C$561:C$653))</f>
        <v>8</v>
      </c>
      <c r="D71" s="19">
        <f>SUMPRODUCT((AllStates!$A$561:$A$653=$A71)*(AllStates!$B$561:$B$653=$B71)*(AllStates!D$561:D$653))</f>
        <v>215</v>
      </c>
      <c r="E71" s="19">
        <f>SUMPRODUCT((AllStates!$A$561:$A$653=$A71)*(AllStates!$B$561:$B$653=$B71)*(AllStates!E$561:E$653))</f>
        <v>24</v>
      </c>
      <c r="F71" s="19">
        <f>SUMPRODUCT((AllStates!$A$561:$A$653=$A71)*(AllStates!$B$561:$B$653=$B71)*(AllStates!F$561:F$653))</f>
        <v>171</v>
      </c>
      <c r="G71" s="19">
        <f>SUMPRODUCT((AllStates!$A$561:$A$653=$A71)*(AllStates!$B$561:$B$653=$B71)*(AllStates!G$561:G$653))</f>
        <v>60</v>
      </c>
      <c r="H71" s="19">
        <f>SUMPRODUCT((AllStates!$A$561:$A$653=$A71)*(AllStates!$B$561:$B$653=$B71)*(AllStates!H$561:H$653))</f>
        <v>21</v>
      </c>
      <c r="I71" s="19">
        <f>SUMPRODUCT((AllStates!$A$561:$A$653=$A71)*(AllStates!$B$561:$B$653=$B71)*(AllStates!I$561:I$653))</f>
        <v>173</v>
      </c>
      <c r="J71" s="19">
        <f>SUMPRODUCT((AllStates!$A$561:$A$653=$A71)*(AllStates!$B$561:$B$653=$B71)*(AllStates!J$561:J$653))</f>
        <v>113</v>
      </c>
      <c r="K71">
        <f t="shared" si="7"/>
        <v>785</v>
      </c>
    </row>
    <row r="72" spans="1:11" x14ac:dyDescent="0.25">
      <c r="A72">
        <f>List!H3</f>
        <v>2007</v>
      </c>
      <c r="B72" s="4" t="s">
        <v>94</v>
      </c>
      <c r="C72" s="19">
        <f>SUMPRODUCT((AllStates!$A$561:$A$653=$A72)*(AllStates!$B$561:$B$653=$B72)*(AllStates!C$561:C$653))</f>
        <v>0</v>
      </c>
      <c r="D72" s="19">
        <f>SUMPRODUCT((AllStates!$A$561:$A$653=$A72)*(AllStates!$B$561:$B$653=$B72)*(AllStates!D$561:D$653))</f>
        <v>0</v>
      </c>
      <c r="E72" s="19">
        <f>SUMPRODUCT((AllStates!$A$561:$A$653=$A72)*(AllStates!$B$561:$B$653=$B72)*(AllStates!E$561:E$653))</f>
        <v>0</v>
      </c>
      <c r="F72" s="19">
        <f>SUMPRODUCT((AllStates!$A$561:$A$653=$A72)*(AllStates!$B$561:$B$653=$B72)*(AllStates!F$561:F$653))</f>
        <v>0</v>
      </c>
      <c r="G72" s="19">
        <f>SUMPRODUCT((AllStates!$A$561:$A$653=$A72)*(AllStates!$B$561:$B$653=$B72)*(AllStates!G$561:G$653))</f>
        <v>0</v>
      </c>
      <c r="H72" s="19">
        <f>SUMPRODUCT((AllStates!$A$561:$A$653=$A72)*(AllStates!$B$561:$B$653=$B72)*(AllStates!H$561:H$653))</f>
        <v>0</v>
      </c>
      <c r="I72" s="19">
        <f>SUMPRODUCT((AllStates!$A$561:$A$653=$A72)*(AllStates!$B$561:$B$653=$B72)*(AllStates!I$561:I$653))</f>
        <v>0</v>
      </c>
      <c r="J72" s="19">
        <f>SUMPRODUCT((AllStates!$A$561:$A$653=$A72)*(AllStates!$B$561:$B$653=$B72)*(AllStates!J$561:J$653))</f>
        <v>0</v>
      </c>
      <c r="K72">
        <f t="shared" si="7"/>
        <v>0</v>
      </c>
    </row>
    <row r="73" spans="1:11" x14ac:dyDescent="0.25">
      <c r="A73">
        <f>List!H3</f>
        <v>2007</v>
      </c>
      <c r="B73" s="4" t="s">
        <v>70</v>
      </c>
      <c r="C73" s="19">
        <f>SUMPRODUCT((AllStates!$A$561:$A$653=$A73)*(AllStates!$B$561:$B$653=$B73)*(AllStates!C$561:C$653))</f>
        <v>2</v>
      </c>
      <c r="D73" s="19">
        <f>SUMPRODUCT((AllStates!$A$561:$A$653=$A73)*(AllStates!$B$561:$B$653=$B73)*(AllStates!D$561:D$653))</f>
        <v>77</v>
      </c>
      <c r="E73" s="19">
        <f>SUMPRODUCT((AllStates!$A$561:$A$653=$A73)*(AllStates!$B$561:$B$653=$B73)*(AllStates!E$561:E$653))</f>
        <v>18</v>
      </c>
      <c r="F73" s="19">
        <f>SUMPRODUCT((AllStates!$A$561:$A$653=$A73)*(AllStates!$B$561:$B$653=$B73)*(AllStates!F$561:F$653))</f>
        <v>64</v>
      </c>
      <c r="G73" s="19">
        <f>SUMPRODUCT((AllStates!$A$561:$A$653=$A73)*(AllStates!$B$561:$B$653=$B73)*(AllStates!G$561:G$653))</f>
        <v>36</v>
      </c>
      <c r="H73" s="19">
        <f>SUMPRODUCT((AllStates!$A$561:$A$653=$A73)*(AllStates!$B$561:$B$653=$B73)*(AllStates!H$561:H$653))</f>
        <v>11</v>
      </c>
      <c r="I73" s="19">
        <f>SUMPRODUCT((AllStates!$A$561:$A$653=$A73)*(AllStates!$B$561:$B$653=$B73)*(AllStates!I$561:I$653))</f>
        <v>67</v>
      </c>
      <c r="J73" s="19">
        <f>SUMPRODUCT((AllStates!$A$561:$A$653=$A73)*(AllStates!$B$561:$B$653=$B73)*(AllStates!J$561:J$653))</f>
        <v>61</v>
      </c>
      <c r="K73">
        <f t="shared" si="7"/>
        <v>336</v>
      </c>
    </row>
    <row r="74" spans="1:11" x14ac:dyDescent="0.25">
      <c r="A74">
        <f>List!H3</f>
        <v>2007</v>
      </c>
      <c r="B74" s="4" t="s">
        <v>71</v>
      </c>
      <c r="C74" s="19">
        <f>SUMPRODUCT((AllStates!$A$561:$A$653=$A74)*(AllStates!$B$561:$B$653=$B74)*(AllStates!C$561:C$653))</f>
        <v>1</v>
      </c>
      <c r="D74" s="19">
        <f>SUMPRODUCT((AllStates!$A$561:$A$653=$A74)*(AllStates!$B$561:$B$653=$B74)*(AllStates!D$561:D$653))</f>
        <v>68</v>
      </c>
      <c r="E74" s="19">
        <f>SUMPRODUCT((AllStates!$A$561:$A$653=$A74)*(AllStates!$B$561:$B$653=$B74)*(AllStates!E$561:E$653))</f>
        <v>13</v>
      </c>
      <c r="F74" s="19">
        <f>SUMPRODUCT((AllStates!$A$561:$A$653=$A74)*(AllStates!$B$561:$B$653=$B74)*(AllStates!F$561:F$653))</f>
        <v>42</v>
      </c>
      <c r="G74" s="19">
        <f>SUMPRODUCT((AllStates!$A$561:$A$653=$A74)*(AllStates!$B$561:$B$653=$B74)*(AllStates!G$561:G$653))</f>
        <v>15</v>
      </c>
      <c r="H74" s="19">
        <f>SUMPRODUCT((AllStates!$A$561:$A$653=$A74)*(AllStates!$B$561:$B$653=$B74)*(AllStates!H$561:H$653))</f>
        <v>4</v>
      </c>
      <c r="I74" s="19">
        <f>SUMPRODUCT((AllStates!$A$561:$A$653=$A74)*(AllStates!$B$561:$B$653=$B74)*(AllStates!I$561:I$653))</f>
        <v>41</v>
      </c>
      <c r="J74" s="19">
        <f>SUMPRODUCT((AllStates!$A$561:$A$653=$A74)*(AllStates!$B$561:$B$653=$B74)*(AllStates!J$561:J$653))</f>
        <v>20</v>
      </c>
      <c r="K74">
        <f t="shared" si="7"/>
        <v>204</v>
      </c>
    </row>
    <row r="75" spans="1:11" x14ac:dyDescent="0.25">
      <c r="A75">
        <f>List!H3</f>
        <v>2007</v>
      </c>
      <c r="B75" s="4" t="s">
        <v>45</v>
      </c>
      <c r="C75" s="19">
        <f>SUMPRODUCT((AllStates!$A$561:$A$653=$A75)*(AllStates!$B$561:$B$653=$B75)*(AllStates!C$561:C$653))</f>
        <v>0</v>
      </c>
      <c r="D75" s="19">
        <f>SUMPRODUCT((AllStates!$A$561:$A$653=$A75)*(AllStates!$B$561:$B$653=$B75)*(AllStates!D$561:D$653))</f>
        <v>0</v>
      </c>
      <c r="E75" s="19">
        <f>SUMPRODUCT((AllStates!$A$561:$A$653=$A75)*(AllStates!$B$561:$B$653=$B75)*(AllStates!E$561:E$653))</f>
        <v>0</v>
      </c>
      <c r="F75" s="19">
        <f>SUMPRODUCT((AllStates!$A$561:$A$653=$A75)*(AllStates!$B$561:$B$653=$B75)*(AllStates!F$561:F$653))</f>
        <v>0</v>
      </c>
      <c r="G75" s="19">
        <f>SUMPRODUCT((AllStates!$A$561:$A$653=$A75)*(AllStates!$B$561:$B$653=$B75)*(AllStates!G$561:G$653))</f>
        <v>0</v>
      </c>
      <c r="H75" s="19">
        <f>SUMPRODUCT((AllStates!$A$561:$A$653=$A75)*(AllStates!$B$561:$B$653=$B75)*(AllStates!H$561:H$653))</f>
        <v>0</v>
      </c>
      <c r="I75" s="19">
        <f>SUMPRODUCT((AllStates!$A$561:$A$653=$A75)*(AllStates!$B$561:$B$653=$B75)*(AllStates!I$561:I$653))</f>
        <v>0</v>
      </c>
      <c r="J75" s="19">
        <f>SUMPRODUCT((AllStates!$A$561:$A$653=$A75)*(AllStates!$B$561:$B$653=$B75)*(AllStates!J$561:J$653))</f>
        <v>0</v>
      </c>
      <c r="K75">
        <f t="shared" si="7"/>
        <v>0</v>
      </c>
    </row>
    <row r="78" spans="1:11" x14ac:dyDescent="0.25">
      <c r="A78">
        <f>List!H3</f>
        <v>2007</v>
      </c>
      <c r="B78" s="4" t="s">
        <v>36</v>
      </c>
      <c r="C78" s="20">
        <f>SUMPRODUCT((AllStates!$A$660:$A$851=$A78)*(AllStates!$B$660:$B$851=$B78)*(AllStates!C$660:C$851))</f>
        <v>0</v>
      </c>
      <c r="D78" s="20">
        <f>SUMPRODUCT((AllStates!$A$660:$A$851=$A78)*(AllStates!$B$660:$B$851=$B78)*(AllStates!D$660:D$851))</f>
        <v>34</v>
      </c>
      <c r="E78" s="20">
        <f>SUMPRODUCT((AllStates!$A$660:$A$851=$A78)*(AllStates!$B$660:$B$851=$B78)*(AllStates!E$660:E$851))</f>
        <v>5</v>
      </c>
      <c r="F78" s="20">
        <f>SUMPRODUCT((AllStates!$A$660:$A$851=$A78)*(AllStates!$B$660:$B$851=$B78)*(AllStates!F$660:F$851))</f>
        <v>21</v>
      </c>
      <c r="G78" s="20">
        <f>SUMPRODUCT((AllStates!$A$660:$A$851=$A78)*(AllStates!$B$660:$B$851=$B78)*(AllStates!G$660:G$851))</f>
        <v>12</v>
      </c>
      <c r="H78" s="20">
        <f>SUMPRODUCT((AllStates!$A$660:$A$851=$A78)*(AllStates!$B$660:$B$851=$B78)*(AllStates!H$660:H$851))</f>
        <v>5</v>
      </c>
      <c r="I78" s="20">
        <f>SUMPRODUCT((AllStates!$A$660:$A$851=$A78)*(AllStates!$B$660:$B$851=$B78)*(AllStates!I$660:I$851))</f>
        <v>23</v>
      </c>
      <c r="J78" s="20">
        <f>SUMPRODUCT((AllStates!$A$660:$A$851=$A78)*(AllStates!$B$660:$B$851=$B78)*(AllStates!J$660:J$851))</f>
        <v>32</v>
      </c>
      <c r="K78">
        <f t="shared" ref="K78:K89" si="8">SUM(C78:J78)</f>
        <v>132</v>
      </c>
    </row>
    <row r="79" spans="1:11" x14ac:dyDescent="0.25">
      <c r="A79">
        <f>List!H3</f>
        <v>2007</v>
      </c>
      <c r="B79" s="4" t="s">
        <v>32</v>
      </c>
      <c r="C79" s="20">
        <f>SUMPRODUCT((AllStates!$A$660:$A$851=$A79)*(AllStates!$B$660:$B$851=$B79)*(AllStates!C$660:C$851))</f>
        <v>1</v>
      </c>
      <c r="D79" s="20">
        <f>SUMPRODUCT((AllStates!$A$660:$A$851=$A79)*(AllStates!$B$660:$B$851=$B79)*(AllStates!D$660:D$851))</f>
        <v>30</v>
      </c>
      <c r="E79" s="20">
        <f>SUMPRODUCT((AllStates!$A$660:$A$851=$A79)*(AllStates!$B$660:$B$851=$B79)*(AllStates!E$660:E$851))</f>
        <v>3</v>
      </c>
      <c r="F79" s="20">
        <f>SUMPRODUCT((AllStates!$A$660:$A$851=$A79)*(AllStates!$B$660:$B$851=$B79)*(AllStates!F$660:F$851))</f>
        <v>36</v>
      </c>
      <c r="G79" s="20">
        <f>SUMPRODUCT((AllStates!$A$660:$A$851=$A79)*(AllStates!$B$660:$B$851=$B79)*(AllStates!G$660:G$851))</f>
        <v>9</v>
      </c>
      <c r="H79" s="20">
        <f>SUMPRODUCT((AllStates!$A$660:$A$851=$A79)*(AllStates!$B$660:$B$851=$B79)*(AllStates!H$660:H$851))</f>
        <v>4</v>
      </c>
      <c r="I79" s="20">
        <f>SUMPRODUCT((AllStates!$A$660:$A$851=$A79)*(AllStates!$B$660:$B$851=$B79)*(AllStates!I$660:I$851))</f>
        <v>23</v>
      </c>
      <c r="J79" s="20">
        <f>SUMPRODUCT((AllStates!$A$660:$A$851=$A79)*(AllStates!$B$660:$B$851=$B79)*(AllStates!J$660:J$851))</f>
        <v>15</v>
      </c>
      <c r="K79">
        <f t="shared" si="8"/>
        <v>121</v>
      </c>
    </row>
    <row r="80" spans="1:11" x14ac:dyDescent="0.25">
      <c r="A80">
        <f>List!H3</f>
        <v>2007</v>
      </c>
      <c r="B80" s="4" t="s">
        <v>29</v>
      </c>
      <c r="C80" s="20">
        <f>SUMPRODUCT((AllStates!$A$660:$A$851=$A80)*(AllStates!$B$660:$B$851=$B80)*(AllStates!C$660:C$851))</f>
        <v>1</v>
      </c>
      <c r="D80" s="20">
        <f>SUMPRODUCT((AllStates!$A$660:$A$851=$A80)*(AllStates!$B$660:$B$851=$B80)*(AllStates!D$660:D$851))</f>
        <v>42</v>
      </c>
      <c r="E80" s="20">
        <f>SUMPRODUCT((AllStates!$A$660:$A$851=$A80)*(AllStates!$B$660:$B$851=$B80)*(AllStates!E$660:E$851))</f>
        <v>2</v>
      </c>
      <c r="F80" s="20">
        <f>SUMPRODUCT((AllStates!$A$660:$A$851=$A80)*(AllStates!$B$660:$B$851=$B80)*(AllStates!F$660:F$851))</f>
        <v>30</v>
      </c>
      <c r="G80" s="20">
        <f>SUMPRODUCT((AllStates!$A$660:$A$851=$A80)*(AllStates!$B$660:$B$851=$B80)*(AllStates!G$660:G$851))</f>
        <v>10</v>
      </c>
      <c r="H80" s="20">
        <f>SUMPRODUCT((AllStates!$A$660:$A$851=$A80)*(AllStates!$B$660:$B$851=$B80)*(AllStates!H$660:H$851))</f>
        <v>5</v>
      </c>
      <c r="I80" s="20">
        <f>SUMPRODUCT((AllStates!$A$660:$A$851=$A80)*(AllStates!$B$660:$B$851=$B80)*(AllStates!I$660:I$851))</f>
        <v>32</v>
      </c>
      <c r="J80" s="20">
        <f>SUMPRODUCT((AllStates!$A$660:$A$851=$A80)*(AllStates!$B$660:$B$851=$B80)*(AllStates!J$660:J$851))</f>
        <v>27</v>
      </c>
      <c r="K80">
        <f t="shared" si="8"/>
        <v>149</v>
      </c>
    </row>
    <row r="81" spans="1:11" x14ac:dyDescent="0.25">
      <c r="A81">
        <f>List!H3</f>
        <v>2007</v>
      </c>
      <c r="B81" s="4" t="s">
        <v>26</v>
      </c>
      <c r="C81" s="20">
        <f>SUMPRODUCT((AllStates!$A$660:$A$851=$A81)*(AllStates!$B$660:$B$851=$B81)*(AllStates!C$660:C$851))</f>
        <v>3</v>
      </c>
      <c r="D81" s="20">
        <f>SUMPRODUCT((AllStates!$A$660:$A$851=$A81)*(AllStates!$B$660:$B$851=$B81)*(AllStates!D$660:D$851))</f>
        <v>47</v>
      </c>
      <c r="E81" s="20">
        <f>SUMPRODUCT((AllStates!$A$660:$A$851=$A81)*(AllStates!$B$660:$B$851=$B81)*(AllStates!E$660:E$851))</f>
        <v>1</v>
      </c>
      <c r="F81" s="20">
        <f>SUMPRODUCT((AllStates!$A$660:$A$851=$A81)*(AllStates!$B$660:$B$851=$B81)*(AllStates!F$660:F$851))</f>
        <v>25</v>
      </c>
      <c r="G81" s="20">
        <f>SUMPRODUCT((AllStates!$A$660:$A$851=$A81)*(AllStates!$B$660:$B$851=$B81)*(AllStates!G$660:G$851))</f>
        <v>14</v>
      </c>
      <c r="H81" s="20">
        <f>SUMPRODUCT((AllStates!$A$660:$A$851=$A81)*(AllStates!$B$660:$B$851=$B81)*(AllStates!H$660:H$851))</f>
        <v>11</v>
      </c>
      <c r="I81" s="20">
        <f>SUMPRODUCT((AllStates!$A$660:$A$851=$A81)*(AllStates!$B$660:$B$851=$B81)*(AllStates!I$660:I$851))</f>
        <v>25</v>
      </c>
      <c r="J81" s="20">
        <f>SUMPRODUCT((AllStates!$A$660:$A$851=$A81)*(AllStates!$B$660:$B$851=$B81)*(AllStates!J$660:J$851))</f>
        <v>10</v>
      </c>
      <c r="K81">
        <f t="shared" si="8"/>
        <v>136</v>
      </c>
    </row>
    <row r="82" spans="1:11" x14ac:dyDescent="0.25">
      <c r="A82">
        <f>List!H3</f>
        <v>2007</v>
      </c>
      <c r="B82" s="4" t="s">
        <v>23</v>
      </c>
      <c r="C82" s="20">
        <f>SUMPRODUCT((AllStates!$A$660:$A$851=$A82)*(AllStates!$B$660:$B$851=$B82)*(AllStates!C$660:C$851))</f>
        <v>1</v>
      </c>
      <c r="D82" s="20">
        <f>SUMPRODUCT((AllStates!$A$660:$A$851=$A82)*(AllStates!$B$660:$B$851=$B82)*(AllStates!D$660:D$851))</f>
        <v>31</v>
      </c>
      <c r="E82" s="20">
        <f>SUMPRODUCT((AllStates!$A$660:$A$851=$A82)*(AllStates!$B$660:$B$851=$B82)*(AllStates!E$660:E$851))</f>
        <v>3</v>
      </c>
      <c r="F82" s="20">
        <f>SUMPRODUCT((AllStates!$A$660:$A$851=$A82)*(AllStates!$B$660:$B$851=$B82)*(AllStates!F$660:F$851))</f>
        <v>41</v>
      </c>
      <c r="G82" s="20">
        <f>SUMPRODUCT((AllStates!$A$660:$A$851=$A82)*(AllStates!$B$660:$B$851=$B82)*(AllStates!G$660:G$851))</f>
        <v>8</v>
      </c>
      <c r="H82" s="20">
        <f>SUMPRODUCT((AllStates!$A$660:$A$851=$A82)*(AllStates!$B$660:$B$851=$B82)*(AllStates!H$660:H$851))</f>
        <v>2</v>
      </c>
      <c r="I82" s="20">
        <f>SUMPRODUCT((AllStates!$A$660:$A$851=$A82)*(AllStates!$B$660:$B$851=$B82)*(AllStates!I$660:I$851))</f>
        <v>26</v>
      </c>
      <c r="J82" s="20">
        <f>SUMPRODUCT((AllStates!$A$660:$A$851=$A82)*(AllStates!$B$660:$B$851=$B82)*(AllStates!J$660:J$851))</f>
        <v>21</v>
      </c>
      <c r="K82">
        <f t="shared" si="8"/>
        <v>133</v>
      </c>
    </row>
    <row r="83" spans="1:11" x14ac:dyDescent="0.25">
      <c r="A83">
        <f>List!H3</f>
        <v>2007</v>
      </c>
      <c r="B83" s="4" t="s">
        <v>20</v>
      </c>
      <c r="C83" s="20">
        <f>SUMPRODUCT((AllStates!$A$660:$A$851=$A83)*(AllStates!$B$660:$B$851=$B83)*(AllStates!C$660:C$851))</f>
        <v>2</v>
      </c>
      <c r="D83" s="20">
        <f>SUMPRODUCT((AllStates!$A$660:$A$851=$A83)*(AllStates!$B$660:$B$851=$B83)*(AllStates!D$660:D$851))</f>
        <v>41</v>
      </c>
      <c r="E83" s="20">
        <f>SUMPRODUCT((AllStates!$A$660:$A$851=$A83)*(AllStates!$B$660:$B$851=$B83)*(AllStates!E$660:E$851))</f>
        <v>7</v>
      </c>
      <c r="F83" s="20">
        <f>SUMPRODUCT((AllStates!$A$660:$A$851=$A83)*(AllStates!$B$660:$B$851=$B83)*(AllStates!F$660:F$851))</f>
        <v>34</v>
      </c>
      <c r="G83" s="20">
        <f>SUMPRODUCT((AllStates!$A$660:$A$851=$A83)*(AllStates!$B$660:$B$851=$B83)*(AllStates!G$660:G$851))</f>
        <v>5</v>
      </c>
      <c r="H83" s="20">
        <f>SUMPRODUCT((AllStates!$A$660:$A$851=$A83)*(AllStates!$B$660:$B$851=$B83)*(AllStates!H$660:H$851))</f>
        <v>4</v>
      </c>
      <c r="I83" s="20">
        <f>SUMPRODUCT((AllStates!$A$660:$A$851=$A83)*(AllStates!$B$660:$B$851=$B83)*(AllStates!I$660:I$851))</f>
        <v>28</v>
      </c>
      <c r="J83" s="20">
        <f>SUMPRODUCT((AllStates!$A$660:$A$851=$A83)*(AllStates!$B$660:$B$851=$B83)*(AllStates!J$660:J$851))</f>
        <v>11</v>
      </c>
      <c r="K83">
        <f t="shared" si="8"/>
        <v>132</v>
      </c>
    </row>
    <row r="84" spans="1:11" x14ac:dyDescent="0.25">
      <c r="A84">
        <f>List!H3</f>
        <v>2007</v>
      </c>
      <c r="B84" s="4" t="s">
        <v>17</v>
      </c>
      <c r="C84" s="20">
        <f>SUMPRODUCT((AllStates!$A$660:$A$851=$A84)*(AllStates!$B$660:$B$851=$B84)*(AllStates!C$660:C$851))</f>
        <v>1</v>
      </c>
      <c r="D84" s="20">
        <f>SUMPRODUCT((AllStates!$A$660:$A$851=$A84)*(AllStates!$B$660:$B$851=$B84)*(AllStates!D$660:D$851))</f>
        <v>41</v>
      </c>
      <c r="E84" s="20">
        <f>SUMPRODUCT((AllStates!$A$660:$A$851=$A84)*(AllStates!$B$660:$B$851=$B84)*(AllStates!E$660:E$851))</f>
        <v>6</v>
      </c>
      <c r="F84" s="20">
        <f>SUMPRODUCT((AllStates!$A$660:$A$851=$A84)*(AllStates!$B$660:$B$851=$B84)*(AllStates!F$660:F$851))</f>
        <v>29</v>
      </c>
      <c r="G84" s="20">
        <f>SUMPRODUCT((AllStates!$A$660:$A$851=$A84)*(AllStates!$B$660:$B$851=$B84)*(AllStates!G$660:G$851))</f>
        <v>7</v>
      </c>
      <c r="H84" s="20">
        <f>SUMPRODUCT((AllStates!$A$660:$A$851=$A84)*(AllStates!$B$660:$B$851=$B84)*(AllStates!H$660:H$851))</f>
        <v>4</v>
      </c>
      <c r="I84" s="20">
        <f>SUMPRODUCT((AllStates!$A$660:$A$851=$A84)*(AllStates!$B$660:$B$851=$B84)*(AllStates!I$660:I$851))</f>
        <v>28</v>
      </c>
      <c r="J84" s="20">
        <f>SUMPRODUCT((AllStates!$A$660:$A$851=$A84)*(AllStates!$B$660:$B$851=$B84)*(AllStates!J$660:J$851))</f>
        <v>18</v>
      </c>
      <c r="K84">
        <f t="shared" si="8"/>
        <v>134</v>
      </c>
    </row>
    <row r="85" spans="1:11" x14ac:dyDescent="0.25">
      <c r="A85">
        <f>List!H3</f>
        <v>2007</v>
      </c>
      <c r="B85" s="4" t="s">
        <v>14</v>
      </c>
      <c r="C85" s="20">
        <f>SUMPRODUCT((AllStates!$A$660:$A$851=$A85)*(AllStates!$B$660:$B$851=$B85)*(AllStates!C$660:C$851))</f>
        <v>2</v>
      </c>
      <c r="D85" s="20">
        <f>SUMPRODUCT((AllStates!$A$660:$A$851=$A85)*(AllStates!$B$660:$B$851=$B85)*(AllStates!D$660:D$851))</f>
        <v>30</v>
      </c>
      <c r="E85" s="20">
        <f>SUMPRODUCT((AllStates!$A$660:$A$851=$A85)*(AllStates!$B$660:$B$851=$B85)*(AllStates!E$660:E$851))</f>
        <v>6</v>
      </c>
      <c r="F85" s="20">
        <f>SUMPRODUCT((AllStates!$A$660:$A$851=$A85)*(AllStates!$B$660:$B$851=$B85)*(AllStates!F$660:F$851))</f>
        <v>37</v>
      </c>
      <c r="G85" s="20">
        <f>SUMPRODUCT((AllStates!$A$660:$A$851=$A85)*(AllStates!$B$660:$B$851=$B85)*(AllStates!G$660:G$851))</f>
        <v>11</v>
      </c>
      <c r="H85" s="20">
        <f>SUMPRODUCT((AllStates!$A$660:$A$851=$A85)*(AllStates!$B$660:$B$851=$B85)*(AllStates!H$660:H$851))</f>
        <v>2</v>
      </c>
      <c r="I85" s="20">
        <f>SUMPRODUCT((AllStates!$A$660:$A$851=$A85)*(AllStates!$B$660:$B$851=$B85)*(AllStates!I$660:I$851))</f>
        <v>20</v>
      </c>
      <c r="J85" s="20">
        <f>SUMPRODUCT((AllStates!$A$660:$A$851=$A85)*(AllStates!$B$660:$B$851=$B85)*(AllStates!J$660:J$851))</f>
        <v>20</v>
      </c>
      <c r="K85">
        <f t="shared" si="8"/>
        <v>128</v>
      </c>
    </row>
    <row r="86" spans="1:11" x14ac:dyDescent="0.25">
      <c r="A86">
        <f>List!H3</f>
        <v>2007</v>
      </c>
      <c r="B86" s="4" t="s">
        <v>12</v>
      </c>
      <c r="C86" s="20">
        <f>SUMPRODUCT((AllStates!$A$660:$A$851=$A86)*(AllStates!$B$660:$B$851=$B86)*(AllStates!C$660:C$851))</f>
        <v>0</v>
      </c>
      <c r="D86" s="20">
        <f>SUMPRODUCT((AllStates!$A$660:$A$851=$A86)*(AllStates!$B$660:$B$851=$B86)*(AllStates!D$660:D$851))</f>
        <v>32</v>
      </c>
      <c r="E86" s="20">
        <f>SUMPRODUCT((AllStates!$A$660:$A$851=$A86)*(AllStates!$B$660:$B$851=$B86)*(AllStates!E$660:E$851))</f>
        <v>4</v>
      </c>
      <c r="F86" s="20">
        <f>SUMPRODUCT((AllStates!$A$660:$A$851=$A86)*(AllStates!$B$660:$B$851=$B86)*(AllStates!F$660:F$851))</f>
        <v>31</v>
      </c>
      <c r="G86" s="20">
        <f>SUMPRODUCT((AllStates!$A$660:$A$851=$A86)*(AllStates!$B$660:$B$851=$B86)*(AllStates!G$660:G$851))</f>
        <v>10</v>
      </c>
      <c r="H86" s="20">
        <f>SUMPRODUCT((AllStates!$A$660:$A$851=$A86)*(AllStates!$B$660:$B$851=$B86)*(AllStates!H$660:H$851))</f>
        <v>1</v>
      </c>
      <c r="I86" s="20">
        <f>SUMPRODUCT((AllStates!$A$660:$A$851=$A86)*(AllStates!$B$660:$B$851=$B86)*(AllStates!I$660:I$851))</f>
        <v>23</v>
      </c>
      <c r="J86" s="20">
        <f>SUMPRODUCT((AllStates!$A$660:$A$851=$A86)*(AllStates!$B$660:$B$851=$B86)*(AllStates!J$660:J$851))</f>
        <v>19</v>
      </c>
      <c r="K86">
        <f t="shared" si="8"/>
        <v>120</v>
      </c>
    </row>
    <row r="87" spans="1:11" x14ac:dyDescent="0.25">
      <c r="A87">
        <f>List!H3</f>
        <v>2007</v>
      </c>
      <c r="B87" s="4" t="s">
        <v>10</v>
      </c>
      <c r="C87" s="20">
        <f>SUMPRODUCT((AllStates!$A$660:$A$851=$A87)*(AllStates!$B$660:$B$851=$B87)*(AllStates!C$660:C$851))</f>
        <v>1</v>
      </c>
      <c r="D87" s="20">
        <f>SUMPRODUCT((AllStates!$A$660:$A$851=$A87)*(AllStates!$B$660:$B$851=$B87)*(AllStates!D$660:D$851))</f>
        <v>33</v>
      </c>
      <c r="E87" s="20">
        <f>SUMPRODUCT((AllStates!$A$660:$A$851=$A87)*(AllStates!$B$660:$B$851=$B87)*(AllStates!E$660:E$851))</f>
        <v>7</v>
      </c>
      <c r="F87" s="20">
        <f>SUMPRODUCT((AllStates!$A$660:$A$851=$A87)*(AllStates!$B$660:$B$851=$B87)*(AllStates!F$660:F$851))</f>
        <v>23</v>
      </c>
      <c r="G87" s="20">
        <f>SUMPRODUCT((AllStates!$A$660:$A$851=$A87)*(AllStates!$B$660:$B$851=$B87)*(AllStates!G$660:G$851))</f>
        <v>11</v>
      </c>
      <c r="H87" s="20">
        <f>SUMPRODUCT((AllStates!$A$660:$A$851=$A87)*(AllStates!$B$660:$B$851=$B87)*(AllStates!H$660:H$851))</f>
        <v>1</v>
      </c>
      <c r="I87" s="20">
        <f>SUMPRODUCT((AllStates!$A$660:$A$851=$A87)*(AllStates!$B$660:$B$851=$B87)*(AllStates!I$660:I$851))</f>
        <v>37</v>
      </c>
      <c r="J87" s="20">
        <f>SUMPRODUCT((AllStates!$A$660:$A$851=$A87)*(AllStates!$B$660:$B$851=$B87)*(AllStates!J$660:J$851))</f>
        <v>16</v>
      </c>
      <c r="K87">
        <f t="shared" si="8"/>
        <v>129</v>
      </c>
    </row>
    <row r="88" spans="1:11" x14ac:dyDescent="0.25">
      <c r="A88">
        <f>List!H3</f>
        <v>2007</v>
      </c>
      <c r="B88" s="4" t="s">
        <v>8</v>
      </c>
      <c r="C88" s="20">
        <f>SUMPRODUCT((AllStates!$A$660:$A$851=$A88)*(AllStates!$B$660:$B$851=$B88)*(AllStates!C$660:C$851))</f>
        <v>1</v>
      </c>
      <c r="D88" s="20">
        <f>SUMPRODUCT((AllStates!$A$660:$A$851=$A88)*(AllStates!$B$660:$B$851=$B88)*(AllStates!D$660:D$851))</f>
        <v>37</v>
      </c>
      <c r="E88" s="20">
        <f>SUMPRODUCT((AllStates!$A$660:$A$851=$A88)*(AllStates!$B$660:$B$851=$B88)*(AllStates!E$660:E$851))</f>
        <v>4</v>
      </c>
      <c r="F88" s="20">
        <f>SUMPRODUCT((AllStates!$A$660:$A$851=$A88)*(AllStates!$B$660:$B$851=$B88)*(AllStates!F$660:F$851))</f>
        <v>28</v>
      </c>
      <c r="G88" s="20">
        <f>SUMPRODUCT((AllStates!$A$660:$A$851=$A88)*(AllStates!$B$660:$B$851=$B88)*(AllStates!G$660:G$851))</f>
        <v>13</v>
      </c>
      <c r="H88" s="20">
        <f>SUMPRODUCT((AllStates!$A$660:$A$851=$A88)*(AllStates!$B$660:$B$851=$B88)*(AllStates!H$660:H$851))</f>
        <v>2</v>
      </c>
      <c r="I88" s="20">
        <f>SUMPRODUCT((AllStates!$A$660:$A$851=$A88)*(AllStates!$B$660:$B$851=$B88)*(AllStates!I$660:I$851))</f>
        <v>26</v>
      </c>
      <c r="J88" s="20">
        <f>SUMPRODUCT((AllStates!$A$660:$A$851=$A88)*(AllStates!$B$660:$B$851=$B88)*(AllStates!J$660:J$851))</f>
        <v>20</v>
      </c>
      <c r="K88">
        <f t="shared" si="8"/>
        <v>131</v>
      </c>
    </row>
    <row r="89" spans="1:11" x14ac:dyDescent="0.25">
      <c r="A89">
        <f>List!H3</f>
        <v>2007</v>
      </c>
      <c r="B89" s="4" t="s">
        <v>7</v>
      </c>
      <c r="C89" s="20">
        <f>SUMPRODUCT((AllStates!$A$660:$A$851=$A89)*(AllStates!$B$660:$B$851=$B89)*(AllStates!C$660:C$851))</f>
        <v>1</v>
      </c>
      <c r="D89" s="20">
        <f>SUMPRODUCT((AllStates!$A$660:$A$851=$A89)*(AllStates!$B$660:$B$851=$B89)*(AllStates!D$660:D$851))</f>
        <v>37</v>
      </c>
      <c r="E89" s="20">
        <f>SUMPRODUCT((AllStates!$A$660:$A$851=$A89)*(AllStates!$B$660:$B$851=$B89)*(AllStates!E$660:E$851))</f>
        <v>10</v>
      </c>
      <c r="F89" s="20">
        <f>SUMPRODUCT((AllStates!$A$660:$A$851=$A89)*(AllStates!$B$660:$B$851=$B89)*(AllStates!F$660:F$851))</f>
        <v>25</v>
      </c>
      <c r="G89" s="20">
        <f>SUMPRODUCT((AllStates!$A$660:$A$851=$A89)*(AllStates!$B$660:$B$851=$B89)*(AllStates!G$660:G$851))</f>
        <v>14</v>
      </c>
      <c r="H89" s="20">
        <f>SUMPRODUCT((AllStates!$A$660:$A$851=$A89)*(AllStates!$B$660:$B$851=$B89)*(AllStates!H$660:H$851))</f>
        <v>4</v>
      </c>
      <c r="I89" s="20">
        <f>SUMPRODUCT((AllStates!$A$660:$A$851=$A89)*(AllStates!$B$660:$B$851=$B89)*(AllStates!I$660:I$851))</f>
        <v>41</v>
      </c>
      <c r="J89" s="20">
        <f>SUMPRODUCT((AllStates!$A$660:$A$851=$A89)*(AllStates!$B$660:$B$851=$B89)*(AllStates!J$660:J$851))</f>
        <v>26</v>
      </c>
      <c r="K89">
        <f t="shared" si="8"/>
        <v>158</v>
      </c>
    </row>
    <row r="92" spans="1:11" x14ac:dyDescent="0.25">
      <c r="A92">
        <f>List!H3</f>
        <v>2007</v>
      </c>
      <c r="B92" s="4" t="s">
        <v>73</v>
      </c>
      <c r="C92" s="23">
        <f>SUMPRODUCT((AllStates!$A$856:$A$903=$A92)*(AllStates!$B$856:$B$903=$B92)*(AllStates!C$856:C$903))</f>
        <v>5</v>
      </c>
      <c r="D92" s="23">
        <f>SUMPRODUCT((AllStates!$A$856:$A$903=$A92)*(AllStates!$B$856:$B$903=$B92)*(AllStates!D$856:D$903))</f>
        <v>190</v>
      </c>
      <c r="E92" s="23">
        <f>SUMPRODUCT((AllStates!$A$856:$A$903=$A92)*(AllStates!$B$856:$B$903=$B92)*(AllStates!E$856:E$903))</f>
        <v>10</v>
      </c>
      <c r="F92" s="23">
        <f>SUMPRODUCT((AllStates!$A$856:$A$903=$A92)*(AllStates!$B$856:$B$903=$B92)*(AllStates!F$856:F$903))</f>
        <v>156</v>
      </c>
      <c r="G92" s="23">
        <f>SUMPRODUCT((AllStates!$A$856:$A$903=$A92)*(AllStates!$B$856:$B$903=$B92)*(AllStates!G$856:G$903))</f>
        <v>53</v>
      </c>
      <c r="H92" s="23">
        <f>SUMPRODUCT((AllStates!$A$856:$A$903=$A92)*(AllStates!$B$856:$B$903=$B92)*(AllStates!H$856:H$903))</f>
        <v>25</v>
      </c>
      <c r="I92" s="23">
        <f>SUMPRODUCT((AllStates!$A$856:$A$903=$A92)*(AllStates!$B$856:$B$903=$B92)*(AllStates!I$856:I$903))</f>
        <v>140</v>
      </c>
      <c r="J92" s="23">
        <f>SUMPRODUCT((AllStates!$A$856:$A$903=$A92)*(AllStates!$B$856:$B$903=$B92)*(AllStates!J$856:J$903))</f>
        <v>79</v>
      </c>
      <c r="K92">
        <f>SUM(C92:J92)</f>
        <v>658</v>
      </c>
    </row>
    <row r="93" spans="1:11" x14ac:dyDescent="0.25">
      <c r="A93">
        <f>List!H3</f>
        <v>2007</v>
      </c>
      <c r="B93" s="4" t="s">
        <v>71</v>
      </c>
      <c r="C93" s="23">
        <f>SUMPRODUCT((AllStates!$A$856:$A$903=$A93)*(AllStates!$B$856:$B$903=$B93)*(AllStates!C$856:C$903))</f>
        <v>1</v>
      </c>
      <c r="D93" s="23">
        <f>SUMPRODUCT((AllStates!$A$856:$A$903=$A93)*(AllStates!$B$856:$B$903=$B93)*(AllStates!D$856:D$903))</f>
        <v>68</v>
      </c>
      <c r="E93" s="23">
        <f>SUMPRODUCT((AllStates!$A$856:$A$903=$A93)*(AllStates!$B$856:$B$903=$B93)*(AllStates!E$856:E$903))</f>
        <v>13</v>
      </c>
      <c r="F93" s="23">
        <f>SUMPRODUCT((AllStates!$A$856:$A$903=$A93)*(AllStates!$B$856:$B$903=$B93)*(AllStates!F$856:F$903))</f>
        <v>42</v>
      </c>
      <c r="G93" s="23">
        <f>SUMPRODUCT((AllStates!$A$856:$A$903=$A93)*(AllStates!$B$856:$B$903=$B93)*(AllStates!G$856:G$903))</f>
        <v>15</v>
      </c>
      <c r="H93" s="23">
        <f>SUMPRODUCT((AllStates!$A$856:$A$903=$A93)*(AllStates!$B$856:$B$903=$B93)*(AllStates!H$856:H$903))</f>
        <v>4</v>
      </c>
      <c r="I93" s="23">
        <f>SUMPRODUCT((AllStates!$A$856:$A$903=$A93)*(AllStates!$B$856:$B$903=$B93)*(AllStates!I$856:I$903))</f>
        <v>41</v>
      </c>
      <c r="J93" s="23">
        <f>SUMPRODUCT((AllStates!$A$856:$A$903=$A93)*(AllStates!$B$856:$B$903=$B93)*(AllStates!J$856:J$903))</f>
        <v>20</v>
      </c>
      <c r="K93">
        <f>SUM(C93:J93)</f>
        <v>204</v>
      </c>
    </row>
    <row r="94" spans="1:11" x14ac:dyDescent="0.25">
      <c r="A94">
        <f>List!H3</f>
        <v>2007</v>
      </c>
      <c r="B94" s="4" t="s">
        <v>74</v>
      </c>
      <c r="C94" s="23">
        <f>SUMPRODUCT((AllStates!$A$856:$A$903=$A94)*(AllStates!$B$856:$B$903=$B94)*(AllStates!C$856:C$903))</f>
        <v>8</v>
      </c>
      <c r="D94" s="23">
        <f>SUMPRODUCT((AllStates!$A$856:$A$903=$A94)*(AllStates!$B$856:$B$903=$B94)*(AllStates!D$856:D$903))</f>
        <v>177</v>
      </c>
      <c r="E94" s="23">
        <f>SUMPRODUCT((AllStates!$A$856:$A$903=$A94)*(AllStates!$B$856:$B$903=$B94)*(AllStates!E$856:E$903))</f>
        <v>35</v>
      </c>
      <c r="F94" s="23">
        <f>SUMPRODUCT((AllStates!$A$856:$A$903=$A94)*(AllStates!$B$856:$B$903=$B94)*(AllStates!F$856:F$903))</f>
        <v>162</v>
      </c>
      <c r="G94" s="23">
        <f>SUMPRODUCT((AllStates!$A$856:$A$903=$A94)*(AllStates!$B$856:$B$903=$B94)*(AllStates!G$856:G$903))</f>
        <v>56</v>
      </c>
      <c r="H94" s="23">
        <f>SUMPRODUCT((AllStates!$A$856:$A$903=$A94)*(AllStates!$B$856:$B$903=$B94)*(AllStates!H$856:H$903))</f>
        <v>16</v>
      </c>
      <c r="I94" s="23">
        <f>SUMPRODUCT((AllStates!$A$856:$A$903=$A94)*(AllStates!$B$856:$B$903=$B94)*(AllStates!I$856:I$903))</f>
        <v>151</v>
      </c>
      <c r="J94" s="23">
        <f>SUMPRODUCT((AllStates!$A$856:$A$903=$A94)*(AllStates!$B$856:$B$903=$B94)*(AllStates!J$856:J$903))</f>
        <v>136</v>
      </c>
      <c r="K94">
        <f>SUM(C94:J94)</f>
        <v>741</v>
      </c>
    </row>
    <row r="97" spans="1:6" ht="13.8" x14ac:dyDescent="0.25">
      <c r="A97">
        <f>A99-1</f>
        <v>2006</v>
      </c>
      <c r="B97" s="38"/>
      <c r="D97" s="37" t="str">
        <f>Calcs!D98</f>
        <v>AUS</v>
      </c>
    </row>
    <row r="98" spans="1:6" x14ac:dyDescent="0.25">
      <c r="A98" s="2" t="s">
        <v>60</v>
      </c>
      <c r="B98" s="2" t="s">
        <v>87</v>
      </c>
      <c r="C98" s="2" t="s">
        <v>90</v>
      </c>
      <c r="D98" s="2" t="str">
        <f>List!B2</f>
        <v>AUS</v>
      </c>
      <c r="F98" s="2" t="s">
        <v>40</v>
      </c>
    </row>
    <row r="99" spans="1:6" x14ac:dyDescent="0.25">
      <c r="A99">
        <f>List!H3</f>
        <v>2007</v>
      </c>
      <c r="B99" t="s">
        <v>38</v>
      </c>
      <c r="C99">
        <f>SUMPRODUCT((AllStates!$A$22:$A$197=$A$97)*(AllStates!$B$22:$B$197=$B99)*(AllStates!$C$21:$K$21=$D$98)*(AllStates!$C$22:$K$197))</f>
        <v>35</v>
      </c>
      <c r="D99">
        <f>SUMPRODUCT((Calcs!$A$2:$A$12=$A$99)*(Calcs!$B$2:$B$12=$B99)*(Calcs!$C$1:$K$1=$D$98)*(Calcs!$C$2:$K$12))</f>
        <v>25</v>
      </c>
      <c r="E99" s="26">
        <f t="shared" ref="E99:E109" si="9">1-C99/D99</f>
        <v>-0.39999999999999991</v>
      </c>
      <c r="F99" t="str">
        <f>IFERROR(TEXT(E99,"0.0%")&amp;IF(E99&gt;0,List!$F$2,List!$G$2),"")</f>
        <v>-40.0%▼</v>
      </c>
    </row>
    <row r="100" spans="1:6" x14ac:dyDescent="0.25">
      <c r="A100">
        <f>List!H3</f>
        <v>2007</v>
      </c>
      <c r="B100" t="s">
        <v>34</v>
      </c>
      <c r="C100">
        <f>SUMPRODUCT((AllStates!$A$22:$A$197=$A$97)*(AllStates!$B$22:$B$197=$B100)*(AllStates!$C$21:$K$21=$D$98)*(AllStates!$C$22:$K$197))</f>
        <v>21</v>
      </c>
      <c r="D100">
        <f>SUMPRODUCT((Calcs!$A$2:$A$12=$A$99)*(Calcs!$B$2:$B$12=$B100)*(Calcs!$C$1:$K$1=$D$98)*(Calcs!$C$2:$K$12))</f>
        <v>18</v>
      </c>
      <c r="E100" s="26">
        <f t="shared" si="9"/>
        <v>-0.16666666666666674</v>
      </c>
      <c r="F100" t="str">
        <f>IFERROR(TEXT(E100,"0.0%")&amp;IF(E100&gt;0,List!$F$2,List!$G$2),"")</f>
        <v>-16.7%▼</v>
      </c>
    </row>
    <row r="101" spans="1:6" x14ac:dyDescent="0.25">
      <c r="A101">
        <f>List!H3</f>
        <v>2007</v>
      </c>
      <c r="B101" t="s">
        <v>31</v>
      </c>
      <c r="C101">
        <f>SUMPRODUCT((AllStates!$A$22:$A$197=$A$97)*(AllStates!$B$22:$B$197=$B101)*(AllStates!$C$21:$K$21=$D$98)*(AllStates!$C$22:$K$197))</f>
        <v>62</v>
      </c>
      <c r="D101">
        <f>SUMPRODUCT((Calcs!$A$2:$A$12=$A$99)*(Calcs!$B$2:$B$12=$B101)*(Calcs!$C$1:$K$1=$D$98)*(Calcs!$C$2:$K$12))</f>
        <v>58</v>
      </c>
      <c r="E101" s="26">
        <f t="shared" si="9"/>
        <v>-6.8965517241379226E-2</v>
      </c>
      <c r="F101" t="str">
        <f>IFERROR(TEXT(E101,"0.0%")&amp;IF(E101&gt;0,List!$F$2,List!$G$2),"")</f>
        <v>-6.9%▼</v>
      </c>
    </row>
    <row r="102" spans="1:6" x14ac:dyDescent="0.25">
      <c r="A102">
        <f>List!H3</f>
        <v>2007</v>
      </c>
      <c r="B102" t="s">
        <v>28</v>
      </c>
      <c r="C102">
        <f>SUMPRODUCT((AllStates!$A$22:$A$197=$A$97)*(AllStates!$B$22:$B$197=$B102)*(AllStates!$C$21:$K$21=$D$98)*(AllStates!$C$22:$K$197))</f>
        <v>218</v>
      </c>
      <c r="D102">
        <f>SUMPRODUCT((Calcs!$A$2:$A$12=$A$99)*(Calcs!$B$2:$B$12=$B102)*(Calcs!$C$1:$K$1=$D$98)*(Calcs!$C$2:$K$12))</f>
        <v>201</v>
      </c>
      <c r="E102" s="26">
        <f t="shared" si="9"/>
        <v>-8.4577114427860645E-2</v>
      </c>
      <c r="F102" t="str">
        <f>IFERROR(TEXT(E102,"0.0%")&amp;IF(E102&gt;0,List!$F$2,List!$G$2),"")</f>
        <v>-8.5%▼</v>
      </c>
    </row>
    <row r="103" spans="1:6" x14ac:dyDescent="0.25">
      <c r="A103">
        <f>List!H3</f>
        <v>2007</v>
      </c>
      <c r="B103" t="s">
        <v>25</v>
      </c>
      <c r="C103">
        <f>SUMPRODUCT((AllStates!$A$22:$A$197=$A$97)*(AllStates!$B$22:$B$197=$B103)*(AllStates!$C$21:$K$21=$D$98)*(AllStates!$C$22:$K$197))</f>
        <v>194</v>
      </c>
      <c r="D103">
        <f>SUMPRODUCT((Calcs!$A$2:$A$12=$A$99)*(Calcs!$B$2:$B$12=$B103)*(Calcs!$C$1:$K$1=$D$98)*(Calcs!$C$2:$K$12))</f>
        <v>149</v>
      </c>
      <c r="E103" s="26">
        <f t="shared" si="9"/>
        <v>-0.30201342281879184</v>
      </c>
      <c r="F103" t="str">
        <f>IFERROR(TEXT(E103,"0.0%")&amp;IF(E103&gt;0,List!$F$2,List!$G$2),"")</f>
        <v>-30.2%▼</v>
      </c>
    </row>
    <row r="104" spans="1:6" x14ac:dyDescent="0.25">
      <c r="A104">
        <f>List!H3</f>
        <v>2007</v>
      </c>
      <c r="B104" t="s">
        <v>22</v>
      </c>
      <c r="C104">
        <f>SUMPRODUCT((AllStates!$A$22:$A$197=$A$97)*(AllStates!$B$22:$B$197=$B104)*(AllStates!$C$21:$K$21=$D$98)*(AllStates!$C$22:$K$197))</f>
        <v>140</v>
      </c>
      <c r="D104">
        <f>SUMPRODUCT((Calcs!$A$2:$A$12=$A$99)*(Calcs!$B$2:$B$12=$B104)*(Calcs!$C$1:$K$1=$D$98)*(Calcs!$C$2:$K$12))</f>
        <v>179</v>
      </c>
      <c r="E104" s="26">
        <f t="shared" si="9"/>
        <v>0.21787709497206709</v>
      </c>
      <c r="F104" t="str">
        <f>IFERROR(TEXT(E104,"0.0%")&amp;IF(E104&gt;0,List!$F$2,List!$G$2),"")</f>
        <v>21.8%▲</v>
      </c>
    </row>
    <row r="105" spans="1:6" x14ac:dyDescent="0.25">
      <c r="A105">
        <f>List!H3</f>
        <v>2007</v>
      </c>
      <c r="B105" t="s">
        <v>19</v>
      </c>
      <c r="C105">
        <f>SUMPRODUCT((AllStates!$A$22:$A$197=$A$97)*(AllStates!$B$22:$B$197=$B105)*(AllStates!$C$21:$K$21=$D$98)*(AllStates!$C$22:$K$197))</f>
        <v>276</v>
      </c>
      <c r="D105">
        <f>SUMPRODUCT((Calcs!$A$2:$A$12=$A$99)*(Calcs!$B$2:$B$12=$B105)*(Calcs!$C$1:$K$1=$D$98)*(Calcs!$C$2:$K$12))</f>
        <v>275</v>
      </c>
      <c r="E105" s="26">
        <f t="shared" si="9"/>
        <v>-3.6363636363636598E-3</v>
      </c>
      <c r="F105" t="str">
        <f>IFERROR(TEXT(E105,"0.0%")&amp;IF(E105&gt;0,List!$F$2,List!$G$2),"")</f>
        <v>-0.4%▼</v>
      </c>
    </row>
    <row r="106" spans="1:6" x14ac:dyDescent="0.25">
      <c r="A106">
        <f>List!H3</f>
        <v>2007</v>
      </c>
      <c r="B106" t="s">
        <v>16</v>
      </c>
      <c r="C106">
        <f>SUMPRODUCT((AllStates!$A$22:$A$197=$A$97)*(AllStates!$B$22:$B$197=$B106)*(AllStates!$C$21:$K$21=$D$98)*(AllStates!$C$22:$K$197))</f>
        <v>220</v>
      </c>
      <c r="D106">
        <f>SUMPRODUCT((Calcs!$A$2:$A$12=$A$99)*(Calcs!$B$2:$B$12=$B106)*(Calcs!$C$1:$K$1=$D$98)*(Calcs!$C$2:$K$12))</f>
        <v>216</v>
      </c>
      <c r="E106" s="26">
        <f t="shared" si="9"/>
        <v>-1.8518518518518601E-2</v>
      </c>
      <c r="F106" t="str">
        <f>IFERROR(TEXT(E106,"0.0%")&amp;IF(E106&gt;0,List!$F$2,List!$G$2),"")</f>
        <v>-1.9%▼</v>
      </c>
    </row>
    <row r="107" spans="1:6" x14ac:dyDescent="0.25">
      <c r="A107">
        <f>List!H3</f>
        <v>2007</v>
      </c>
      <c r="B107" t="s">
        <v>13</v>
      </c>
      <c r="C107">
        <f>SUMPRODUCT((AllStates!$A$22:$A$197=$A$97)*(AllStates!$B$22:$B$197=$B107)*(AllStates!$C$21:$K$21=$D$98)*(AllStates!$C$22:$K$197))</f>
        <v>139</v>
      </c>
      <c r="D107">
        <f>SUMPRODUCT((Calcs!$A$2:$A$12=$A$99)*(Calcs!$B$2:$B$12=$B107)*(Calcs!$C$1:$K$1=$D$98)*(Calcs!$C$2:$K$12))</f>
        <v>176</v>
      </c>
      <c r="E107" s="26">
        <f t="shared" si="9"/>
        <v>0.21022727272727271</v>
      </c>
      <c r="F107" t="str">
        <f>IFERROR(TEXT(E107,"0.0%")&amp;IF(E107&gt;0,List!$F$2,List!$G$2),"")</f>
        <v>21.0%▲</v>
      </c>
    </row>
    <row r="108" spans="1:6" x14ac:dyDescent="0.25">
      <c r="A108">
        <f>List!H3</f>
        <v>2007</v>
      </c>
      <c r="B108" t="s">
        <v>11</v>
      </c>
      <c r="C108">
        <f>SUMPRODUCT((AllStates!$A$22:$A$197=$A$97)*(AllStates!$B$22:$B$197=$B108)*(AllStates!$C$21:$K$21=$D$98)*(AllStates!$C$22:$K$197))</f>
        <v>164</v>
      </c>
      <c r="D108">
        <f>SUMPRODUCT((Calcs!$A$2:$A$12=$A$99)*(Calcs!$B$2:$B$12=$B108)*(Calcs!$C$1:$K$1=$D$98)*(Calcs!$C$2:$K$12))</f>
        <v>161</v>
      </c>
      <c r="E108" s="26">
        <f t="shared" si="9"/>
        <v>-1.8633540372670732E-2</v>
      </c>
      <c r="F108" t="str">
        <f>IFERROR(TEXT(E108,"0.0%")&amp;IF(E108&gt;0,List!$F$2,List!$G$2),"")</f>
        <v>-1.9%▼</v>
      </c>
    </row>
    <row r="109" spans="1:6" x14ac:dyDescent="0.25">
      <c r="A109">
        <f>List!H3</f>
        <v>2007</v>
      </c>
      <c r="B109" t="s">
        <v>9</v>
      </c>
      <c r="C109">
        <f>SUMPRODUCT((AllStates!$A$22:$A$197=$A$97)*(AllStates!$B$22:$B$197=$B109)*(AllStates!$C$21:$K$21=$D$98)*(AllStates!$C$22:$K$197))</f>
        <v>129</v>
      </c>
      <c r="D109">
        <f>SUMPRODUCT((Calcs!$A$2:$A$12=$A$99)*(Calcs!$B$2:$B$12=$B109)*(Calcs!$C$1:$K$1=$D$98)*(Calcs!$C$2:$K$12))</f>
        <v>145</v>
      </c>
      <c r="E109" s="26">
        <f t="shared" si="9"/>
        <v>0.1103448275862069</v>
      </c>
      <c r="F109" t="str">
        <f>IFERROR(TEXT(E109,"0.0%")&amp;IF(E109&gt;0,List!$F$2,List!$G$2),"")</f>
        <v>11.0%▲</v>
      </c>
    </row>
    <row r="111" spans="1:6" x14ac:dyDescent="0.25">
      <c r="A111" t="s">
        <v>108</v>
      </c>
      <c r="C111" s="1"/>
    </row>
    <row r="112" spans="1:6" x14ac:dyDescent="0.25">
      <c r="A112" s="4">
        <v>2007</v>
      </c>
      <c r="B112" s="4" t="s">
        <v>43</v>
      </c>
      <c r="C112">
        <f>SUMPRODUCT((Calcs!$A$29:$A$58=A112)*(Calcs!$B$29:$B$58=B112)*(Calcs!$C$1:$K$1=$D$98)*(Calcs!$C$29:$K$58))</f>
        <v>431</v>
      </c>
    </row>
    <row r="113" spans="1:7" x14ac:dyDescent="0.25">
      <c r="A113" s="4">
        <v>2007</v>
      </c>
      <c r="B113" s="4" t="s">
        <v>44</v>
      </c>
      <c r="C113">
        <f>SUMPRODUCT((Calcs!$A$29:$A$58=A113)*(Calcs!$B$29:$B$58=B113)*(Calcs!$C$1:$K$1=$D$98)*(Calcs!$C$29:$K$58))</f>
        <v>1172</v>
      </c>
    </row>
    <row r="114" spans="1:7" x14ac:dyDescent="0.25">
      <c r="A114" s="4">
        <v>2008</v>
      </c>
      <c r="B114" s="4" t="s">
        <v>43</v>
      </c>
      <c r="C114">
        <f>SUMPRODUCT((Calcs!$A$29:$A$58=A114)*(Calcs!$B$29:$B$58=B114)*(Calcs!$C$1:$K$1=$D$98)*(Calcs!$C$29:$K$58))</f>
        <v>376</v>
      </c>
    </row>
    <row r="115" spans="1:7" x14ac:dyDescent="0.25">
      <c r="A115" s="4">
        <v>2008</v>
      </c>
      <c r="B115" s="4" t="s">
        <v>44</v>
      </c>
      <c r="C115">
        <f>SUMPRODUCT((Calcs!$A$29:$A$58=A115)*(Calcs!$B$29:$B$58=B115)*(Calcs!$C$1:$K$1=$D$98)*(Calcs!$C$29:$K$58))</f>
        <v>1061</v>
      </c>
    </row>
    <row r="116" spans="1:7" x14ac:dyDescent="0.25">
      <c r="A116" s="4">
        <v>2009</v>
      </c>
      <c r="B116" s="4" t="s">
        <v>43</v>
      </c>
      <c r="C116">
        <f>SUMPRODUCT((Calcs!$A$29:$A$58=A116)*(Calcs!$B$29:$B$58=B116)*(Calcs!$C$1:$K$1=$D$98)*(Calcs!$C$29:$K$58))</f>
        <v>409</v>
      </c>
    </row>
    <row r="117" spans="1:7" x14ac:dyDescent="0.25">
      <c r="A117" s="4">
        <v>2009</v>
      </c>
      <c r="B117" s="4" t="s">
        <v>44</v>
      </c>
      <c r="C117">
        <f>SUMPRODUCT((Calcs!$A$29:$A$58=A117)*(Calcs!$B$29:$B$58=B117)*(Calcs!$C$1:$K$1=$D$98)*(Calcs!$C$29:$K$58))</f>
        <v>1082</v>
      </c>
    </row>
    <row r="118" spans="1:7" x14ac:dyDescent="0.25">
      <c r="A118" s="4">
        <v>2010</v>
      </c>
      <c r="B118" s="4" t="s">
        <v>43</v>
      </c>
      <c r="C118">
        <f>SUMPRODUCT((Calcs!$A$29:$A$58=A118)*(Calcs!$B$29:$B$58=B118)*(Calcs!$C$1:$K$1=$D$98)*(Calcs!$C$29:$K$58))</f>
        <v>371</v>
      </c>
    </row>
    <row r="119" spans="1:7" x14ac:dyDescent="0.25">
      <c r="A119" s="4">
        <v>2010</v>
      </c>
      <c r="B119" s="4" t="s">
        <v>44</v>
      </c>
      <c r="C119">
        <f>SUMPRODUCT((Calcs!$A$29:$A$58=A119)*(Calcs!$B$29:$B$58=B119)*(Calcs!$C$1:$K$1=$D$98)*(Calcs!$C$29:$K$58))</f>
        <v>982</v>
      </c>
    </row>
    <row r="120" spans="1:7" x14ac:dyDescent="0.25">
      <c r="A120" s="4">
        <v>2011</v>
      </c>
      <c r="B120" s="4" t="s">
        <v>43</v>
      </c>
      <c r="C120">
        <f>SUMPRODUCT((Calcs!$A$29:$A$58=A120)*(Calcs!$B$29:$B$58=B120)*(Calcs!$C$1:$K$1=$D$98)*(Calcs!$C$29:$K$58))</f>
        <v>357</v>
      </c>
    </row>
    <row r="121" spans="1:7" x14ac:dyDescent="0.25">
      <c r="A121" s="4">
        <v>2011</v>
      </c>
      <c r="B121" s="4" t="s">
        <v>44</v>
      </c>
      <c r="C121">
        <f>SUMPRODUCT((Calcs!$A$29:$A$58=A121)*(Calcs!$B$29:$B$58=B121)*(Calcs!$C$1:$K$1=$D$98)*(Calcs!$C$29:$K$58))</f>
        <v>920</v>
      </c>
    </row>
    <row r="122" spans="1:7" x14ac:dyDescent="0.25">
      <c r="A122" s="4">
        <v>2012</v>
      </c>
      <c r="B122" s="4" t="s">
        <v>43</v>
      </c>
      <c r="C122">
        <f>SUMPRODUCT((Calcs!$A$29:$A$58=A122)*(Calcs!$B$29:$B$58=B122)*(Calcs!$C$1:$K$1=$D$98)*(Calcs!$C$29:$K$58))</f>
        <v>369</v>
      </c>
    </row>
    <row r="123" spans="1:7" x14ac:dyDescent="0.25">
      <c r="A123" s="4">
        <v>2012</v>
      </c>
      <c r="B123" s="4" t="s">
        <v>44</v>
      </c>
      <c r="C123">
        <f>SUMPRODUCT((Calcs!$A$29:$A$58=A123)*(Calcs!$B$29:$B$58=B123)*(Calcs!$C$1:$K$1=$D$98)*(Calcs!$C$29:$K$58))</f>
        <v>931</v>
      </c>
    </row>
    <row r="124" spans="1:7" x14ac:dyDescent="0.25">
      <c r="A124" s="4">
        <v>2013</v>
      </c>
      <c r="B124" s="4" t="s">
        <v>43</v>
      </c>
      <c r="C124">
        <f>SUMPRODUCT((Calcs!$A$29:$A$58=A124)*(Calcs!$B$29:$B$58=B124)*(Calcs!$C$1:$K$1=$D$98)*(Calcs!$C$29:$K$58))</f>
        <v>335</v>
      </c>
    </row>
    <row r="125" spans="1:7" x14ac:dyDescent="0.25">
      <c r="A125" s="4">
        <v>2013</v>
      </c>
      <c r="B125" s="4" t="s">
        <v>44</v>
      </c>
      <c r="C125">
        <f>SUMPRODUCT((Calcs!$A$29:$A$58=A125)*(Calcs!$B$29:$B$58=B125)*(Calcs!$C$1:$K$1=$D$98)*(Calcs!$C$29:$K$58))</f>
        <v>852</v>
      </c>
    </row>
    <row r="126" spans="1:7" x14ac:dyDescent="0.25">
      <c r="A126" s="4">
        <v>2014</v>
      </c>
      <c r="B126" s="4" t="s">
        <v>43</v>
      </c>
      <c r="C126">
        <f>SUMPRODUCT((Calcs!$A$29:$A$58=A126)*(Calcs!$B$29:$B$58=B126)*(Calcs!$C$1:$K$1=$D$98)*(Calcs!$C$29:$K$58))</f>
        <v>332</v>
      </c>
    </row>
    <row r="127" spans="1:7" x14ac:dyDescent="0.25">
      <c r="A127" s="4">
        <v>2014</v>
      </c>
      <c r="B127" s="4" t="s">
        <v>44</v>
      </c>
      <c r="C127">
        <f>SUMPRODUCT((Calcs!$A$29:$A$58=A127)*(Calcs!$B$29:$B$58=B127)*(Calcs!$C$1:$K$1=$D$98)*(Calcs!$C$29:$K$58))</f>
        <v>824</v>
      </c>
      <c r="G127" s="29"/>
    </row>
    <row r="130" spans="1:3" ht="13.8" x14ac:dyDescent="0.25">
      <c r="A130" s="64">
        <f>List!H3</f>
        <v>2007</v>
      </c>
      <c r="B130" s="65" t="s">
        <v>36</v>
      </c>
      <c r="C130">
        <f>SUMPRODUCT((AllStates!$A$660:$A$851=A130)*(AllStates!$B$660:$B$851=B130)*(AllStates!$C$659:$K$659=$D$98)*(AllStates!$C$660:$K$851))</f>
        <v>132</v>
      </c>
    </row>
    <row r="131" spans="1:3" ht="13.8" x14ac:dyDescent="0.25">
      <c r="A131" s="64">
        <f>List!H3</f>
        <v>2007</v>
      </c>
      <c r="B131" s="65" t="s">
        <v>32</v>
      </c>
      <c r="C131">
        <f>SUMPRODUCT((AllStates!$A$660:$A$851=A131)*(AllStates!$B$660:$B$851=B131)*(AllStates!$C$659:$K$659=$D$98)*(AllStates!$C$660:$K$851))</f>
        <v>121</v>
      </c>
    </row>
    <row r="132" spans="1:3" ht="13.8" x14ac:dyDescent="0.25">
      <c r="A132" s="64">
        <f>List!H3</f>
        <v>2007</v>
      </c>
      <c r="B132" s="65" t="s">
        <v>29</v>
      </c>
      <c r="C132">
        <f>SUMPRODUCT((AllStates!$A$660:$A$851=A132)*(AllStates!$B$660:$B$851=B132)*(AllStates!$C$659:$K$659=$D$98)*(AllStates!$C$660:$K$851))</f>
        <v>149</v>
      </c>
    </row>
    <row r="133" spans="1:3" ht="13.8" x14ac:dyDescent="0.25">
      <c r="A133" s="64">
        <f>List!H3</f>
        <v>2007</v>
      </c>
      <c r="B133" s="65" t="s">
        <v>26</v>
      </c>
      <c r="C133">
        <f>SUMPRODUCT((AllStates!$A$660:$A$851=A133)*(AllStates!$B$660:$B$851=B133)*(AllStates!$C$659:$K$659=$D$98)*(AllStates!$C$660:$K$851))</f>
        <v>136</v>
      </c>
    </row>
    <row r="134" spans="1:3" ht="13.8" x14ac:dyDescent="0.25">
      <c r="A134" s="64">
        <f>List!H3</f>
        <v>2007</v>
      </c>
      <c r="B134" s="65" t="s">
        <v>23</v>
      </c>
      <c r="C134">
        <f>SUMPRODUCT((AllStates!$A$660:$A$851=A134)*(AllStates!$B$660:$B$851=B134)*(AllStates!$C$659:$K$659=$D$98)*(AllStates!$C$660:$K$851))</f>
        <v>133</v>
      </c>
    </row>
    <row r="135" spans="1:3" ht="13.8" x14ac:dyDescent="0.25">
      <c r="A135" s="64">
        <f>List!H3</f>
        <v>2007</v>
      </c>
      <c r="B135" s="65" t="s">
        <v>20</v>
      </c>
      <c r="C135">
        <f>SUMPRODUCT((AllStates!$A$660:$A$851=A135)*(AllStates!$B$660:$B$851=B135)*(AllStates!$C$659:$K$659=$D$98)*(AllStates!$C$660:$K$851))</f>
        <v>132</v>
      </c>
    </row>
    <row r="136" spans="1:3" ht="13.8" x14ac:dyDescent="0.25">
      <c r="A136" s="64">
        <f>List!H3</f>
        <v>2007</v>
      </c>
      <c r="B136" s="65" t="s">
        <v>17</v>
      </c>
      <c r="C136">
        <f>SUMPRODUCT((AllStates!$A$660:$A$851=A136)*(AllStates!$B$660:$B$851=B136)*(AllStates!$C$659:$K$659=$D$98)*(AllStates!$C$660:$K$851))</f>
        <v>134</v>
      </c>
    </row>
    <row r="137" spans="1:3" ht="13.8" x14ac:dyDescent="0.25">
      <c r="A137" s="64">
        <f>List!H3</f>
        <v>2007</v>
      </c>
      <c r="B137" s="65" t="s">
        <v>14</v>
      </c>
      <c r="C137">
        <f>SUMPRODUCT((AllStates!$A$660:$A$851=A137)*(AllStates!$B$660:$B$851=B137)*(AllStates!$C$659:$K$659=$D$98)*(AllStates!$C$660:$K$851))</f>
        <v>128</v>
      </c>
    </row>
    <row r="138" spans="1:3" ht="13.8" x14ac:dyDescent="0.25">
      <c r="A138" s="64">
        <f>List!H3</f>
        <v>2007</v>
      </c>
      <c r="B138" s="65" t="s">
        <v>12</v>
      </c>
      <c r="C138">
        <f>SUMPRODUCT((AllStates!$A$660:$A$851=A138)*(AllStates!$B$660:$B$851=B138)*(AllStates!$C$659:$K$659=$D$98)*(AllStates!$C$660:$K$851))</f>
        <v>120</v>
      </c>
    </row>
    <row r="139" spans="1:3" ht="13.8" x14ac:dyDescent="0.25">
      <c r="A139" s="64">
        <f>List!H3</f>
        <v>2007</v>
      </c>
      <c r="B139" s="65" t="s">
        <v>10</v>
      </c>
      <c r="C139">
        <f>SUMPRODUCT((AllStates!$A$660:$A$851=A139)*(AllStates!$B$660:$B$851=B139)*(AllStates!$C$659:$K$659=$D$98)*(AllStates!$C$660:$K$851))</f>
        <v>129</v>
      </c>
    </row>
    <row r="140" spans="1:3" ht="13.8" x14ac:dyDescent="0.25">
      <c r="A140" s="64">
        <f>List!H3</f>
        <v>2007</v>
      </c>
      <c r="B140" s="65" t="s">
        <v>8</v>
      </c>
      <c r="C140">
        <f>SUMPRODUCT((AllStates!$A$660:$A$851=A140)*(AllStates!$B$660:$B$851=B140)*(AllStates!$C$659:$K$659=$D$98)*(AllStates!$C$660:$K$851))</f>
        <v>131</v>
      </c>
    </row>
    <row r="141" spans="1:3" ht="13.8" x14ac:dyDescent="0.25">
      <c r="A141" s="64">
        <f>List!H3</f>
        <v>2007</v>
      </c>
      <c r="B141" s="65" t="s">
        <v>7</v>
      </c>
      <c r="C141">
        <f>SUMPRODUCT((AllStates!$A$660:$A$851=A141)*(AllStates!$B$660:$B$851=B141)*(AllStates!$C$659:$K$659=$D$98)*(AllStates!$C$660:$K$851))</f>
        <v>158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99FF"/>
  </sheetPr>
  <dimension ref="B1:AD51"/>
  <sheetViews>
    <sheetView showRowColHeaders="0" tabSelected="1" zoomScale="73" zoomScaleNormal="73" workbookViewId="0">
      <selection activeCell="N1" sqref="N1"/>
    </sheetView>
  </sheetViews>
  <sheetFormatPr defaultRowHeight="13.2" x14ac:dyDescent="0.25"/>
  <cols>
    <col min="1" max="1" width="1.6640625" style="29" customWidth="1"/>
    <col min="2" max="2" width="16.5546875" style="29" customWidth="1"/>
    <col min="3" max="13" width="6.88671875" style="29" customWidth="1"/>
    <col min="14" max="19" width="12.21875" style="29" customWidth="1"/>
    <col min="20" max="20" width="2.88671875" style="29" customWidth="1"/>
    <col min="21" max="21" width="4.88671875" style="29" customWidth="1"/>
    <col min="22" max="26" width="8.88671875" style="29"/>
    <col min="27" max="27" width="4.88671875" style="29" customWidth="1"/>
    <col min="28" max="28" width="8.88671875" style="29"/>
    <col min="29" max="29" width="13.6640625" style="29" customWidth="1"/>
    <col min="30" max="30" width="9.6640625" style="29" customWidth="1"/>
    <col min="31" max="16384" width="8.88671875" style="29"/>
  </cols>
  <sheetData>
    <row r="1" spans="2:30" ht="16.8" customHeight="1" x14ac:dyDescent="0.25">
      <c r="B1" s="36"/>
      <c r="C1" s="36"/>
      <c r="D1" s="36"/>
      <c r="E1" s="36"/>
      <c r="F1" s="36"/>
      <c r="G1" s="36"/>
      <c r="H1" s="36"/>
      <c r="I1" s="36"/>
      <c r="J1" s="36"/>
      <c r="K1" s="36"/>
      <c r="L1" s="36"/>
      <c r="M1" s="36"/>
      <c r="N1" s="36"/>
      <c r="O1" s="36"/>
      <c r="P1" s="36"/>
      <c r="Q1" s="36"/>
      <c r="R1" s="36"/>
      <c r="S1" s="36"/>
    </row>
    <row r="2" spans="2:30" x14ac:dyDescent="0.25">
      <c r="B2" s="36"/>
      <c r="C2" s="36"/>
      <c r="D2" s="36"/>
      <c r="E2" s="36"/>
      <c r="F2" s="36"/>
      <c r="G2" s="36"/>
      <c r="H2" s="36"/>
      <c r="I2" s="36"/>
      <c r="J2" s="36"/>
      <c r="K2" s="36"/>
      <c r="L2" s="36"/>
      <c r="M2" s="36"/>
      <c r="N2" s="36"/>
      <c r="O2" s="36"/>
      <c r="P2" s="36"/>
      <c r="Q2" s="36"/>
      <c r="R2" s="36"/>
      <c r="S2" s="36"/>
    </row>
    <row r="3" spans="2:30" x14ac:dyDescent="0.25">
      <c r="B3" s="36"/>
      <c r="C3" s="36"/>
      <c r="D3" s="36"/>
      <c r="E3" s="36"/>
      <c r="F3" s="36"/>
      <c r="G3" s="36"/>
      <c r="H3" s="36"/>
      <c r="I3" s="36"/>
      <c r="J3" s="36"/>
      <c r="K3" s="36"/>
      <c r="L3" s="36"/>
      <c r="M3" s="36"/>
      <c r="N3" s="36"/>
      <c r="O3" s="36"/>
      <c r="P3" s="36"/>
      <c r="Q3" s="36"/>
      <c r="R3" s="36"/>
      <c r="S3" s="36"/>
    </row>
    <row r="4" spans="2:30" x14ac:dyDescent="0.25">
      <c r="B4" s="36"/>
      <c r="C4" s="36"/>
      <c r="D4" s="36"/>
      <c r="E4" s="36"/>
      <c r="F4" s="36"/>
      <c r="G4" s="36"/>
      <c r="H4" s="36"/>
      <c r="I4" s="36"/>
      <c r="J4" s="36"/>
      <c r="K4" s="36"/>
      <c r="L4" s="36"/>
      <c r="M4" s="36"/>
      <c r="N4" s="36"/>
      <c r="O4" s="36"/>
      <c r="P4" s="36"/>
      <c r="Q4" s="36"/>
      <c r="R4" s="36"/>
      <c r="S4" s="36"/>
    </row>
    <row r="6" spans="2:30" ht="16.8" customHeight="1" x14ac:dyDescent="0.25">
      <c r="E6" s="34"/>
      <c r="I6" s="34"/>
      <c r="N6" s="30"/>
      <c r="O6" s="44"/>
      <c r="P6" s="44"/>
      <c r="Q6" s="44"/>
      <c r="R6" s="44"/>
      <c r="S6" s="45"/>
      <c r="AC6" s="66" t="s">
        <v>36</v>
      </c>
      <c r="AD6" s="67"/>
    </row>
    <row r="7" spans="2:30" ht="16.8" customHeight="1" x14ac:dyDescent="0.25">
      <c r="E7" s="34"/>
      <c r="I7" s="34"/>
      <c r="N7" s="39" t="s">
        <v>69</v>
      </c>
      <c r="O7" s="41" t="s">
        <v>70</v>
      </c>
      <c r="P7" s="40" t="s">
        <v>95</v>
      </c>
      <c r="Q7" s="41" t="s">
        <v>96</v>
      </c>
      <c r="R7" s="41" t="s">
        <v>71</v>
      </c>
      <c r="S7" s="46" t="s">
        <v>45</v>
      </c>
      <c r="T7" s="42"/>
      <c r="AC7" s="66" t="s">
        <v>32</v>
      </c>
      <c r="AD7" s="67"/>
    </row>
    <row r="8" spans="2:30" ht="16.8" customHeight="1" x14ac:dyDescent="0.25">
      <c r="E8" s="34"/>
      <c r="G8" s="34"/>
      <c r="I8" s="34"/>
      <c r="N8" s="47">
        <f>Calcs!O2</f>
        <v>785</v>
      </c>
      <c r="O8" s="43">
        <f>Calcs!P2</f>
        <v>336</v>
      </c>
      <c r="P8" s="43">
        <f>Calcs!Q2</f>
        <v>41</v>
      </c>
      <c r="Q8" s="43">
        <f>Calcs!R2</f>
        <v>237</v>
      </c>
      <c r="R8" s="43">
        <f>Calcs!S2</f>
        <v>204</v>
      </c>
      <c r="S8" s="48">
        <f>Calcs!T2</f>
        <v>0</v>
      </c>
      <c r="AC8" s="66" t="s">
        <v>29</v>
      </c>
      <c r="AD8" s="67"/>
    </row>
    <row r="9" spans="2:30" ht="16.8" customHeight="1" x14ac:dyDescent="0.25">
      <c r="E9" s="34"/>
      <c r="G9" s="34"/>
      <c r="I9" s="34"/>
      <c r="N9" s="32"/>
      <c r="O9" s="31"/>
      <c r="P9" s="31"/>
      <c r="Q9" s="31"/>
      <c r="R9" s="31"/>
      <c r="S9" s="49"/>
      <c r="AC9" s="66" t="s">
        <v>26</v>
      </c>
      <c r="AD9" s="67"/>
    </row>
    <row r="10" spans="2:30" ht="16.8" customHeight="1" x14ac:dyDescent="0.25">
      <c r="E10" s="34"/>
      <c r="G10" s="34"/>
      <c r="I10" s="34"/>
      <c r="N10" s="32"/>
      <c r="O10" s="31"/>
      <c r="P10" s="31"/>
      <c r="Q10" s="31"/>
      <c r="R10" s="31"/>
      <c r="S10" s="49"/>
      <c r="AC10" s="66" t="s">
        <v>23</v>
      </c>
      <c r="AD10" s="67"/>
    </row>
    <row r="11" spans="2:30" ht="16.8" customHeight="1" x14ac:dyDescent="0.25">
      <c r="E11" s="34"/>
      <c r="G11" s="34"/>
      <c r="I11" s="34"/>
      <c r="N11" s="32"/>
      <c r="O11" s="31"/>
      <c r="P11" s="31"/>
      <c r="Q11" s="31"/>
      <c r="R11" s="31"/>
      <c r="S11" s="49"/>
      <c r="AC11" s="66" t="s">
        <v>20</v>
      </c>
      <c r="AD11" s="67"/>
    </row>
    <row r="12" spans="2:30" ht="16.8" customHeight="1" x14ac:dyDescent="0.25">
      <c r="E12" s="34"/>
      <c r="G12" s="34"/>
      <c r="I12" s="34"/>
      <c r="N12" s="32"/>
      <c r="O12" s="31"/>
      <c r="P12" s="31"/>
      <c r="Q12" s="31"/>
      <c r="R12" s="31"/>
      <c r="S12" s="49"/>
      <c r="AC12" s="66" t="s">
        <v>17</v>
      </c>
      <c r="AD12" s="67"/>
    </row>
    <row r="13" spans="2:30" ht="16.8" customHeight="1" x14ac:dyDescent="0.25">
      <c r="E13" s="34"/>
      <c r="G13" s="34"/>
      <c r="I13" s="34"/>
      <c r="N13" s="32"/>
      <c r="O13" s="31"/>
      <c r="P13" s="31"/>
      <c r="Q13" s="31"/>
      <c r="R13" s="31"/>
      <c r="S13" s="49"/>
      <c r="AC13" s="66" t="s">
        <v>14</v>
      </c>
      <c r="AD13" s="67"/>
    </row>
    <row r="14" spans="2:30" ht="16.8" customHeight="1" x14ac:dyDescent="0.25">
      <c r="E14" s="34"/>
      <c r="G14" s="34"/>
      <c r="I14" s="34"/>
      <c r="N14" s="32"/>
      <c r="O14" s="31"/>
      <c r="P14" s="31"/>
      <c r="Q14" s="31"/>
      <c r="R14" s="31"/>
      <c r="S14" s="49"/>
      <c r="AC14" s="66" t="s">
        <v>12</v>
      </c>
      <c r="AD14" s="67"/>
    </row>
    <row r="15" spans="2:30" ht="16.8" customHeight="1" x14ac:dyDescent="0.25">
      <c r="E15" s="34"/>
      <c r="G15" s="34"/>
      <c r="I15" s="34"/>
      <c r="N15" s="32"/>
      <c r="O15" s="31"/>
      <c r="P15" s="31"/>
      <c r="Q15" s="31"/>
      <c r="R15" s="31"/>
      <c r="S15" s="49"/>
      <c r="AC15" s="66" t="s">
        <v>10</v>
      </c>
      <c r="AD15" s="67"/>
    </row>
    <row r="16" spans="2:30" ht="16.8" customHeight="1" x14ac:dyDescent="0.25">
      <c r="E16" s="34"/>
      <c r="G16" s="34"/>
      <c r="I16" s="34"/>
      <c r="N16" s="32"/>
      <c r="O16" s="31"/>
      <c r="P16" s="31"/>
      <c r="Q16" s="31"/>
      <c r="R16" s="31"/>
      <c r="S16" s="49"/>
      <c r="AC16" s="66" t="s">
        <v>8</v>
      </c>
      <c r="AD16" s="67"/>
    </row>
    <row r="17" spans="5:30" ht="16.8" customHeight="1" x14ac:dyDescent="0.25">
      <c r="E17" s="34"/>
      <c r="G17" s="34"/>
      <c r="I17" s="34"/>
      <c r="N17" s="50"/>
      <c r="O17" s="51"/>
      <c r="P17" s="51"/>
      <c r="Q17" s="51"/>
      <c r="R17" s="51"/>
      <c r="S17" s="52"/>
      <c r="AC17" s="66" t="s">
        <v>7</v>
      </c>
      <c r="AD17" s="67"/>
    </row>
    <row r="18" spans="5:30" x14ac:dyDescent="0.25">
      <c r="E18" s="34"/>
      <c r="G18" s="34"/>
      <c r="I18" s="34"/>
    </row>
    <row r="19" spans="5:30" x14ac:dyDescent="0.25">
      <c r="E19" s="34"/>
      <c r="G19" s="34"/>
      <c r="I19" s="34"/>
    </row>
    <row r="20" spans="5:30" x14ac:dyDescent="0.25">
      <c r="E20" s="34"/>
      <c r="G20" s="34"/>
      <c r="I20" s="34"/>
    </row>
    <row r="21" spans="5:30" x14ac:dyDescent="0.25">
      <c r="E21" s="34"/>
      <c r="G21" s="34"/>
      <c r="I21" s="34"/>
    </row>
    <row r="22" spans="5:30" x14ac:dyDescent="0.25">
      <c r="E22" s="34"/>
      <c r="G22" s="34"/>
      <c r="I22" s="34"/>
    </row>
    <row r="23" spans="5:30" ht="16.2" customHeight="1" x14ac:dyDescent="0.25">
      <c r="E23" s="34"/>
      <c r="G23" s="34"/>
      <c r="I23" s="34"/>
    </row>
    <row r="24" spans="5:30" ht="16.2" customHeight="1" x14ac:dyDescent="0.25">
      <c r="E24" s="34"/>
      <c r="G24" s="34"/>
      <c r="I24" s="34"/>
      <c r="AC24" s="66" t="s">
        <v>46</v>
      </c>
    </row>
    <row r="25" spans="5:30" ht="16.2" customHeight="1" x14ac:dyDescent="0.25">
      <c r="E25" s="34"/>
      <c r="G25" s="34"/>
      <c r="I25" s="34"/>
      <c r="AC25" s="66" t="s">
        <v>47</v>
      </c>
    </row>
    <row r="26" spans="5:30" ht="16.2" customHeight="1" x14ac:dyDescent="0.25">
      <c r="E26" s="34"/>
      <c r="K26" s="34"/>
      <c r="AC26" s="66" t="s">
        <v>48</v>
      </c>
    </row>
    <row r="27" spans="5:30" ht="16.2" customHeight="1" x14ac:dyDescent="0.25">
      <c r="E27" s="35"/>
      <c r="AC27" s="66" t="s">
        <v>49</v>
      </c>
    </row>
    <row r="28" spans="5:30" ht="16.2" customHeight="1" x14ac:dyDescent="0.25">
      <c r="E28" s="35"/>
      <c r="AC28" s="66" t="s">
        <v>50</v>
      </c>
    </row>
    <row r="29" spans="5:30" ht="16.2" customHeight="1" x14ac:dyDescent="0.25">
      <c r="E29" s="35"/>
      <c r="AC29" s="66" t="s">
        <v>51</v>
      </c>
    </row>
    <row r="30" spans="5:30" ht="16.2" customHeight="1" x14ac:dyDescent="0.25">
      <c r="E30" s="35"/>
      <c r="AC30" s="66" t="s">
        <v>52</v>
      </c>
    </row>
    <row r="31" spans="5:30" ht="16.2" customHeight="1" x14ac:dyDescent="0.25">
      <c r="E31" s="35"/>
      <c r="AC31" s="66" t="s">
        <v>53</v>
      </c>
    </row>
    <row r="32" spans="5:30" ht="16.2" customHeight="1" x14ac:dyDescent="0.25">
      <c r="E32" s="35"/>
      <c r="AC32" s="66" t="s">
        <v>54</v>
      </c>
    </row>
    <row r="33" spans="2:29" ht="16.2" customHeight="1" x14ac:dyDescent="0.25">
      <c r="B33" s="31"/>
      <c r="C33" s="31"/>
      <c r="D33" s="31"/>
      <c r="E33" s="33"/>
      <c r="F33" s="31"/>
      <c r="G33" s="31"/>
      <c r="H33" s="31"/>
      <c r="I33" s="31"/>
      <c r="J33" s="31"/>
      <c r="K33" s="31"/>
      <c r="L33" s="31"/>
      <c r="M33" s="31"/>
      <c r="AC33" s="66" t="s">
        <v>55</v>
      </c>
    </row>
    <row r="34" spans="2:29" ht="16.2" customHeight="1" x14ac:dyDescent="0.25">
      <c r="AC34" s="66" t="s">
        <v>56</v>
      </c>
    </row>
    <row r="35" spans="2:29" ht="16.2" customHeight="1" x14ac:dyDescent="0.25">
      <c r="AC35" s="66" t="s">
        <v>57</v>
      </c>
    </row>
    <row r="36" spans="2:29" ht="14.4" customHeight="1" x14ac:dyDescent="0.25"/>
    <row r="37" spans="2:29" ht="14.4" customHeight="1" x14ac:dyDescent="0.25"/>
    <row r="38" spans="2:29" ht="14.4" customHeight="1" x14ac:dyDescent="0.25"/>
    <row r="39" spans="2:29" ht="14.4" customHeight="1" x14ac:dyDescent="0.25"/>
    <row r="40" spans="2:29" ht="14.4" customHeight="1" x14ac:dyDescent="0.25"/>
    <row r="41" spans="2:29" ht="14.4" customHeight="1" x14ac:dyDescent="0.25"/>
    <row r="42" spans="2:29" ht="8.4" customHeight="1" x14ac:dyDescent="0.25"/>
    <row r="47" spans="2:29" ht="22.8" customHeight="1" x14ac:dyDescent="0.25"/>
    <row r="48" spans="2:29" ht="22.8" customHeight="1" x14ac:dyDescent="0.25"/>
    <row r="49" ht="22.8" customHeight="1" x14ac:dyDescent="0.25"/>
    <row r="50" ht="22.8" customHeight="1" x14ac:dyDescent="0.25"/>
    <row r="51" ht="22.8" customHeight="1" x14ac:dyDescent="0.2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13</xdr:col>
                    <xdr:colOff>685800</xdr:colOff>
                    <xdr:row>1</xdr:row>
                    <xdr:rowOff>160020</xdr:rowOff>
                  </from>
                  <to>
                    <xdr:col>14</xdr:col>
                    <xdr:colOff>822960</xdr:colOff>
                    <xdr:row>3</xdr:row>
                    <xdr:rowOff>91440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vt:lpstr>
      <vt:lpstr>AllStates</vt:lpstr>
      <vt:lpstr>Calcs</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Small</dc:creator>
  <cp:lastModifiedBy>Marcus Small</cp:lastModifiedBy>
  <dcterms:created xsi:type="dcterms:W3CDTF">2015-02-20T06:23:35Z</dcterms:created>
  <dcterms:modified xsi:type="dcterms:W3CDTF">2015-02-22T01:44:15Z</dcterms:modified>
</cp:coreProperties>
</file>