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autoCompressPictures="0"/>
  <mc:AlternateContent xmlns:mc="http://schemas.openxmlformats.org/markup-compatibility/2006">
    <mc:Choice Requires="x15">
      <x15ac:absPath xmlns:x15ac="http://schemas.microsoft.com/office/spreadsheetml/2010/11/ac" url="/Users/alfredo/Desktop/"/>
    </mc:Choice>
  </mc:AlternateContent>
  <bookViews>
    <workbookView xWindow="80" yWindow="460" windowWidth="25520" windowHeight="14880" tabRatio="500" activeTab="1"/>
  </bookViews>
  <sheets>
    <sheet name="intro" sheetId="3" r:id="rId1"/>
    <sheet name="PTFC May 2016" sheetId="5" r:id="rId2"/>
    <sheet name="stats names (for reference)" sheetId="4" r:id="rId3"/>
  </sheets>
  <definedNames>
    <definedName name="_xlnm._FilterDatabase" localSheetId="1" hidden="1">'PTFC May 2016'!$AC$1:$HA$29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Y97" i="5" l="1"/>
  <c r="Z95" i="5"/>
  <c r="Y57" i="5"/>
  <c r="Z55" i="5"/>
  <c r="Y17" i="5"/>
  <c r="Z15" i="5"/>
  <c r="Z2" i="5"/>
  <c r="Z83" i="5"/>
  <c r="Z42" i="5"/>
  <c r="Z82" i="5"/>
  <c r="GL111" i="5"/>
  <c r="GM111" i="5"/>
  <c r="GN111" i="5"/>
  <c r="GO111" i="5"/>
  <c r="GP111" i="5"/>
  <c r="GQ111" i="5"/>
  <c r="GR111" i="5"/>
  <c r="GS111" i="5"/>
  <c r="GT111" i="5"/>
  <c r="GU111" i="5"/>
  <c r="GV111" i="5"/>
  <c r="GW111" i="5"/>
  <c r="GX111" i="5"/>
  <c r="GY111" i="5"/>
  <c r="GZ111" i="5"/>
  <c r="HA111" i="5"/>
  <c r="GL112" i="5"/>
  <c r="GM112" i="5"/>
  <c r="GN112" i="5"/>
  <c r="GO112" i="5"/>
  <c r="GP112" i="5"/>
  <c r="GQ112" i="5"/>
  <c r="GR112" i="5"/>
  <c r="GS112" i="5"/>
  <c r="GT112" i="5"/>
  <c r="GU112" i="5"/>
  <c r="GV112" i="5"/>
  <c r="GW112" i="5"/>
  <c r="GX112" i="5"/>
  <c r="GY112" i="5"/>
  <c r="GZ112" i="5"/>
  <c r="HA112" i="5"/>
  <c r="AA92" i="5"/>
  <c r="Z92" i="5"/>
  <c r="FV111" i="5"/>
  <c r="FW111" i="5"/>
  <c r="FX111" i="5"/>
  <c r="FY111" i="5"/>
  <c r="FZ111" i="5"/>
  <c r="GA111" i="5"/>
  <c r="GB111" i="5"/>
  <c r="GC111" i="5"/>
  <c r="GD111" i="5"/>
  <c r="GE111" i="5"/>
  <c r="GF111" i="5"/>
  <c r="GG111" i="5"/>
  <c r="GH111" i="5"/>
  <c r="GI111" i="5"/>
  <c r="GJ111" i="5"/>
  <c r="GK111" i="5"/>
  <c r="FV112" i="5"/>
  <c r="FW112" i="5"/>
  <c r="FX112" i="5"/>
  <c r="FY112" i="5"/>
  <c r="FZ112" i="5"/>
  <c r="GA112" i="5"/>
  <c r="GB112" i="5"/>
  <c r="GC112" i="5"/>
  <c r="GD112" i="5"/>
  <c r="GE112" i="5"/>
  <c r="GF112" i="5"/>
  <c r="GG112" i="5"/>
  <c r="GH112" i="5"/>
  <c r="GI112" i="5"/>
  <c r="GJ112" i="5"/>
  <c r="GK112" i="5"/>
  <c r="AA91" i="5"/>
  <c r="Z91" i="5"/>
  <c r="FF111" i="5"/>
  <c r="FG111" i="5"/>
  <c r="FH111" i="5"/>
  <c r="FI111" i="5"/>
  <c r="FJ111" i="5"/>
  <c r="FK111" i="5"/>
  <c r="FL111" i="5"/>
  <c r="FM111" i="5"/>
  <c r="FN111" i="5"/>
  <c r="FO111" i="5"/>
  <c r="FP111" i="5"/>
  <c r="FQ111" i="5"/>
  <c r="FR111" i="5"/>
  <c r="FS111" i="5"/>
  <c r="FT111" i="5"/>
  <c r="FU111" i="5"/>
  <c r="FF112" i="5"/>
  <c r="FG112" i="5"/>
  <c r="FH112" i="5"/>
  <c r="FI112" i="5"/>
  <c r="FJ112" i="5"/>
  <c r="FK112" i="5"/>
  <c r="FL112" i="5"/>
  <c r="FM112" i="5"/>
  <c r="FN112" i="5"/>
  <c r="FO112" i="5"/>
  <c r="FP112" i="5"/>
  <c r="FQ112" i="5"/>
  <c r="FR112" i="5"/>
  <c r="FS112" i="5"/>
  <c r="FT112" i="5"/>
  <c r="FU112" i="5"/>
  <c r="AA90" i="5"/>
  <c r="Z90" i="5"/>
  <c r="EP111" i="5"/>
  <c r="EQ111" i="5"/>
  <c r="ER111" i="5"/>
  <c r="ES111" i="5"/>
  <c r="ET111" i="5"/>
  <c r="EU111" i="5"/>
  <c r="EV111" i="5"/>
  <c r="EW111" i="5"/>
  <c r="EX111" i="5"/>
  <c r="EY111" i="5"/>
  <c r="EZ111" i="5"/>
  <c r="FA111" i="5"/>
  <c r="FB111" i="5"/>
  <c r="FC111" i="5"/>
  <c r="FD111" i="5"/>
  <c r="FE111" i="5"/>
  <c r="EP112" i="5"/>
  <c r="EQ112" i="5"/>
  <c r="ER112" i="5"/>
  <c r="ES112" i="5"/>
  <c r="ET112" i="5"/>
  <c r="EU112" i="5"/>
  <c r="EV112" i="5"/>
  <c r="EW112" i="5"/>
  <c r="EX112" i="5"/>
  <c r="EY112" i="5"/>
  <c r="EZ112" i="5"/>
  <c r="FA112" i="5"/>
  <c r="FB112" i="5"/>
  <c r="FC112" i="5"/>
  <c r="FD112" i="5"/>
  <c r="FE112" i="5"/>
  <c r="AA89" i="5"/>
  <c r="Z89" i="5"/>
  <c r="DZ111" i="5"/>
  <c r="EA111" i="5"/>
  <c r="EB111" i="5"/>
  <c r="EC111" i="5"/>
  <c r="ED111" i="5"/>
  <c r="EE111" i="5"/>
  <c r="EF111" i="5"/>
  <c r="EG111" i="5"/>
  <c r="EH111" i="5"/>
  <c r="EI111" i="5"/>
  <c r="EJ111" i="5"/>
  <c r="EK111" i="5"/>
  <c r="EL111" i="5"/>
  <c r="EM111" i="5"/>
  <c r="EN111" i="5"/>
  <c r="EO111" i="5"/>
  <c r="DZ112" i="5"/>
  <c r="EA112" i="5"/>
  <c r="EB112" i="5"/>
  <c r="EC112" i="5"/>
  <c r="ED112" i="5"/>
  <c r="EE112" i="5"/>
  <c r="EF112" i="5"/>
  <c r="EG112" i="5"/>
  <c r="EH112" i="5"/>
  <c r="EI112" i="5"/>
  <c r="EJ112" i="5"/>
  <c r="EK112" i="5"/>
  <c r="EL112" i="5"/>
  <c r="EM112" i="5"/>
  <c r="EN112" i="5"/>
  <c r="EO112" i="5"/>
  <c r="AA88" i="5"/>
  <c r="Z88" i="5"/>
  <c r="DJ111" i="5"/>
  <c r="DK111" i="5"/>
  <c r="DL111" i="5"/>
  <c r="DM111" i="5"/>
  <c r="DN111" i="5"/>
  <c r="DO111" i="5"/>
  <c r="DP111" i="5"/>
  <c r="DQ111" i="5"/>
  <c r="DR111" i="5"/>
  <c r="DS111" i="5"/>
  <c r="DT111" i="5"/>
  <c r="DU111" i="5"/>
  <c r="DV111" i="5"/>
  <c r="DW111" i="5"/>
  <c r="DX111" i="5"/>
  <c r="DY111" i="5"/>
  <c r="DJ112" i="5"/>
  <c r="DK112" i="5"/>
  <c r="DL112" i="5"/>
  <c r="DM112" i="5"/>
  <c r="DN112" i="5"/>
  <c r="DO112" i="5"/>
  <c r="DP112" i="5"/>
  <c r="DQ112" i="5"/>
  <c r="DR112" i="5"/>
  <c r="DS112" i="5"/>
  <c r="DT112" i="5"/>
  <c r="DU112" i="5"/>
  <c r="DV112" i="5"/>
  <c r="DW112" i="5"/>
  <c r="DX112" i="5"/>
  <c r="DY112" i="5"/>
  <c r="AA87" i="5"/>
  <c r="Z87" i="5"/>
  <c r="CT111" i="5"/>
  <c r="CU111" i="5"/>
  <c r="CV111" i="5"/>
  <c r="CW111" i="5"/>
  <c r="CX111" i="5"/>
  <c r="CY111" i="5"/>
  <c r="CZ111" i="5"/>
  <c r="DA111" i="5"/>
  <c r="DB111" i="5"/>
  <c r="DC111" i="5"/>
  <c r="DD111" i="5"/>
  <c r="DE111" i="5"/>
  <c r="DF111" i="5"/>
  <c r="DG111" i="5"/>
  <c r="DH111" i="5"/>
  <c r="DI111" i="5"/>
  <c r="CT112" i="5"/>
  <c r="CU112" i="5"/>
  <c r="CV112" i="5"/>
  <c r="CW112" i="5"/>
  <c r="CX112" i="5"/>
  <c r="CY112" i="5"/>
  <c r="CZ112" i="5"/>
  <c r="DA112" i="5"/>
  <c r="DB112" i="5"/>
  <c r="DC112" i="5"/>
  <c r="DD112" i="5"/>
  <c r="DE112" i="5"/>
  <c r="DF112" i="5"/>
  <c r="DG112" i="5"/>
  <c r="DH112" i="5"/>
  <c r="DI112" i="5"/>
  <c r="AA86" i="5"/>
  <c r="Z86" i="5"/>
  <c r="CD111" i="5"/>
  <c r="CE111" i="5"/>
  <c r="CF111" i="5"/>
  <c r="CG111" i="5"/>
  <c r="CH111" i="5"/>
  <c r="CI111" i="5"/>
  <c r="CJ111" i="5"/>
  <c r="CK111" i="5"/>
  <c r="CL111" i="5"/>
  <c r="CM111" i="5"/>
  <c r="CN111" i="5"/>
  <c r="CO111" i="5"/>
  <c r="CP111" i="5"/>
  <c r="CQ111" i="5"/>
  <c r="CR111" i="5"/>
  <c r="CS111" i="5"/>
  <c r="CD112" i="5"/>
  <c r="CE112" i="5"/>
  <c r="CF112" i="5"/>
  <c r="CG112" i="5"/>
  <c r="CH112" i="5"/>
  <c r="CI112" i="5"/>
  <c r="CJ112" i="5"/>
  <c r="CK112" i="5"/>
  <c r="CL112" i="5"/>
  <c r="CM112" i="5"/>
  <c r="CN112" i="5"/>
  <c r="CO112" i="5"/>
  <c r="CP112" i="5"/>
  <c r="CQ112" i="5"/>
  <c r="CR112" i="5"/>
  <c r="CS112" i="5"/>
  <c r="AA85" i="5"/>
  <c r="Z85" i="5"/>
  <c r="BN111" i="5"/>
  <c r="BO111" i="5"/>
  <c r="BP111" i="5"/>
  <c r="BQ111" i="5"/>
  <c r="BR111" i="5"/>
  <c r="BS111" i="5"/>
  <c r="BT111" i="5"/>
  <c r="BU111" i="5"/>
  <c r="BV111" i="5"/>
  <c r="BW111" i="5"/>
  <c r="BX111" i="5"/>
  <c r="BY111" i="5"/>
  <c r="BZ111" i="5"/>
  <c r="CA111" i="5"/>
  <c r="CB111" i="5"/>
  <c r="CC111" i="5"/>
  <c r="BN112" i="5"/>
  <c r="BO112" i="5"/>
  <c r="BP112" i="5"/>
  <c r="BQ112" i="5"/>
  <c r="BR112" i="5"/>
  <c r="BS112" i="5"/>
  <c r="BT112" i="5"/>
  <c r="BU112" i="5"/>
  <c r="BV112" i="5"/>
  <c r="BW112" i="5"/>
  <c r="BX112" i="5"/>
  <c r="BY112" i="5"/>
  <c r="BZ112" i="5"/>
  <c r="CA112" i="5"/>
  <c r="CB112" i="5"/>
  <c r="CC112" i="5"/>
  <c r="AA84" i="5"/>
  <c r="Z84" i="5"/>
  <c r="AX111" i="5"/>
  <c r="AY111" i="5"/>
  <c r="AZ111" i="5"/>
  <c r="BA111" i="5"/>
  <c r="BB111" i="5"/>
  <c r="BC111" i="5"/>
  <c r="BD111" i="5"/>
  <c r="BE111" i="5"/>
  <c r="BF111" i="5"/>
  <c r="BG111" i="5"/>
  <c r="BH111" i="5"/>
  <c r="BI111" i="5"/>
  <c r="BJ111" i="5"/>
  <c r="BK111" i="5"/>
  <c r="BL111" i="5"/>
  <c r="BM111" i="5"/>
  <c r="AX112" i="5"/>
  <c r="AY112" i="5"/>
  <c r="AZ112" i="5"/>
  <c r="BA112" i="5"/>
  <c r="BB112" i="5"/>
  <c r="BC112" i="5"/>
  <c r="BD112" i="5"/>
  <c r="BE112" i="5"/>
  <c r="BF112" i="5"/>
  <c r="BG112" i="5"/>
  <c r="BH112" i="5"/>
  <c r="BI112" i="5"/>
  <c r="BJ112" i="5"/>
  <c r="BK112" i="5"/>
  <c r="BL112" i="5"/>
  <c r="BM112" i="5"/>
  <c r="AA83" i="5"/>
  <c r="AH111" i="5"/>
  <c r="AI111" i="5"/>
  <c r="AJ111" i="5"/>
  <c r="AK111" i="5"/>
  <c r="AL111" i="5"/>
  <c r="AM111" i="5"/>
  <c r="AN111" i="5"/>
  <c r="AO111" i="5"/>
  <c r="AP111" i="5"/>
  <c r="AQ111" i="5"/>
  <c r="AR111" i="5"/>
  <c r="AS111" i="5"/>
  <c r="AT111" i="5"/>
  <c r="AU111" i="5"/>
  <c r="AV111" i="5"/>
  <c r="AW111" i="5"/>
  <c r="AH112" i="5"/>
  <c r="AI112" i="5"/>
  <c r="AJ112" i="5"/>
  <c r="AK112" i="5"/>
  <c r="AL112" i="5"/>
  <c r="AM112" i="5"/>
  <c r="AN112" i="5"/>
  <c r="AO112" i="5"/>
  <c r="AP112" i="5"/>
  <c r="AQ112" i="5"/>
  <c r="AR112" i="5"/>
  <c r="AS112" i="5"/>
  <c r="AT112" i="5"/>
  <c r="AU112" i="5"/>
  <c r="AV112" i="5"/>
  <c r="AW112" i="5"/>
  <c r="AA82" i="5"/>
  <c r="GL71" i="5"/>
  <c r="GM71" i="5"/>
  <c r="GN71" i="5"/>
  <c r="GO71" i="5"/>
  <c r="GP71" i="5"/>
  <c r="GQ71" i="5"/>
  <c r="GR71" i="5"/>
  <c r="GS71" i="5"/>
  <c r="GT71" i="5"/>
  <c r="GU71" i="5"/>
  <c r="GV71" i="5"/>
  <c r="GW71" i="5"/>
  <c r="GX71" i="5"/>
  <c r="GY71" i="5"/>
  <c r="GZ71" i="5"/>
  <c r="HA71" i="5"/>
  <c r="GL72" i="5"/>
  <c r="GM72" i="5"/>
  <c r="GN72" i="5"/>
  <c r="GO72" i="5"/>
  <c r="GP72" i="5"/>
  <c r="GQ72" i="5"/>
  <c r="GR72" i="5"/>
  <c r="GS72" i="5"/>
  <c r="GT72" i="5"/>
  <c r="GU72" i="5"/>
  <c r="GV72" i="5"/>
  <c r="GW72" i="5"/>
  <c r="GX72" i="5"/>
  <c r="GY72" i="5"/>
  <c r="GZ72" i="5"/>
  <c r="HA72" i="5"/>
  <c r="AA52" i="5"/>
  <c r="Z52" i="5"/>
  <c r="FV71" i="5"/>
  <c r="FW71" i="5"/>
  <c r="FX71" i="5"/>
  <c r="FY71" i="5"/>
  <c r="FZ71" i="5"/>
  <c r="GA71" i="5"/>
  <c r="GB71" i="5"/>
  <c r="GC71" i="5"/>
  <c r="GD71" i="5"/>
  <c r="GE71" i="5"/>
  <c r="GF71" i="5"/>
  <c r="GG71" i="5"/>
  <c r="GH71" i="5"/>
  <c r="GI71" i="5"/>
  <c r="GJ71" i="5"/>
  <c r="GK71" i="5"/>
  <c r="FV72" i="5"/>
  <c r="FW72" i="5"/>
  <c r="FX72" i="5"/>
  <c r="FY72" i="5"/>
  <c r="FZ72" i="5"/>
  <c r="GA72" i="5"/>
  <c r="GB72" i="5"/>
  <c r="GC72" i="5"/>
  <c r="GD72" i="5"/>
  <c r="GE72" i="5"/>
  <c r="GF72" i="5"/>
  <c r="GG72" i="5"/>
  <c r="GH72" i="5"/>
  <c r="GI72" i="5"/>
  <c r="GJ72" i="5"/>
  <c r="GK72" i="5"/>
  <c r="AA51" i="5"/>
  <c r="Z51" i="5"/>
  <c r="FF71" i="5"/>
  <c r="FG71" i="5"/>
  <c r="FH71" i="5"/>
  <c r="FI71" i="5"/>
  <c r="FJ71" i="5"/>
  <c r="FK71" i="5"/>
  <c r="FL71" i="5"/>
  <c r="FM71" i="5"/>
  <c r="FN71" i="5"/>
  <c r="FO71" i="5"/>
  <c r="FP71" i="5"/>
  <c r="FQ71" i="5"/>
  <c r="FR71" i="5"/>
  <c r="FS71" i="5"/>
  <c r="FT71" i="5"/>
  <c r="FU71" i="5"/>
  <c r="FF72" i="5"/>
  <c r="FG72" i="5"/>
  <c r="FH72" i="5"/>
  <c r="FI72" i="5"/>
  <c r="FJ72" i="5"/>
  <c r="FK72" i="5"/>
  <c r="FL72" i="5"/>
  <c r="FM72" i="5"/>
  <c r="FN72" i="5"/>
  <c r="FO72" i="5"/>
  <c r="FP72" i="5"/>
  <c r="FQ72" i="5"/>
  <c r="FR72" i="5"/>
  <c r="FS72" i="5"/>
  <c r="FT72" i="5"/>
  <c r="FU72" i="5"/>
  <c r="AA50" i="5"/>
  <c r="Z50" i="5"/>
  <c r="EP71" i="5"/>
  <c r="EQ71" i="5"/>
  <c r="ER71" i="5"/>
  <c r="ES71" i="5"/>
  <c r="ET71" i="5"/>
  <c r="EU71" i="5"/>
  <c r="EV71" i="5"/>
  <c r="EW71" i="5"/>
  <c r="EX71" i="5"/>
  <c r="EY71" i="5"/>
  <c r="EZ71" i="5"/>
  <c r="FA71" i="5"/>
  <c r="FB71" i="5"/>
  <c r="FC71" i="5"/>
  <c r="FD71" i="5"/>
  <c r="FE71" i="5"/>
  <c r="EP72" i="5"/>
  <c r="EQ72" i="5"/>
  <c r="ER72" i="5"/>
  <c r="ES72" i="5"/>
  <c r="ET72" i="5"/>
  <c r="EU72" i="5"/>
  <c r="EV72" i="5"/>
  <c r="EW72" i="5"/>
  <c r="EX72" i="5"/>
  <c r="EY72" i="5"/>
  <c r="EZ72" i="5"/>
  <c r="FA72" i="5"/>
  <c r="FB72" i="5"/>
  <c r="FC72" i="5"/>
  <c r="FD72" i="5"/>
  <c r="FE72" i="5"/>
  <c r="AA49" i="5"/>
  <c r="Z49" i="5"/>
  <c r="DZ71" i="5"/>
  <c r="EA71" i="5"/>
  <c r="EB71" i="5"/>
  <c r="EC71" i="5"/>
  <c r="ED71" i="5"/>
  <c r="EE71" i="5"/>
  <c r="EF71" i="5"/>
  <c r="EG71" i="5"/>
  <c r="EH71" i="5"/>
  <c r="EI71" i="5"/>
  <c r="EJ71" i="5"/>
  <c r="EK71" i="5"/>
  <c r="EL71" i="5"/>
  <c r="EM71" i="5"/>
  <c r="EN71" i="5"/>
  <c r="EO71" i="5"/>
  <c r="DZ72" i="5"/>
  <c r="EA72" i="5"/>
  <c r="EB72" i="5"/>
  <c r="EC72" i="5"/>
  <c r="ED72" i="5"/>
  <c r="EE72" i="5"/>
  <c r="EF72" i="5"/>
  <c r="EG72" i="5"/>
  <c r="EH72" i="5"/>
  <c r="EI72" i="5"/>
  <c r="EJ72" i="5"/>
  <c r="EK72" i="5"/>
  <c r="EL72" i="5"/>
  <c r="EM72" i="5"/>
  <c r="EN72" i="5"/>
  <c r="EO72" i="5"/>
  <c r="AA48" i="5"/>
  <c r="Z48" i="5"/>
  <c r="DJ71" i="5"/>
  <c r="DK71" i="5"/>
  <c r="DL71" i="5"/>
  <c r="DM71" i="5"/>
  <c r="DN71" i="5"/>
  <c r="DO71" i="5"/>
  <c r="DP71" i="5"/>
  <c r="DQ71" i="5"/>
  <c r="DR71" i="5"/>
  <c r="DS71" i="5"/>
  <c r="DT71" i="5"/>
  <c r="DU71" i="5"/>
  <c r="DV71" i="5"/>
  <c r="DW71" i="5"/>
  <c r="DX71" i="5"/>
  <c r="DY71" i="5"/>
  <c r="DJ72" i="5"/>
  <c r="DK72" i="5"/>
  <c r="DL72" i="5"/>
  <c r="DM72" i="5"/>
  <c r="DN72" i="5"/>
  <c r="DO72" i="5"/>
  <c r="DP72" i="5"/>
  <c r="DQ72" i="5"/>
  <c r="DR72" i="5"/>
  <c r="DS72" i="5"/>
  <c r="DT72" i="5"/>
  <c r="DU72" i="5"/>
  <c r="DV72" i="5"/>
  <c r="DW72" i="5"/>
  <c r="DX72" i="5"/>
  <c r="DY72" i="5"/>
  <c r="AA47" i="5"/>
  <c r="Z47" i="5"/>
  <c r="CT71" i="5"/>
  <c r="CU71" i="5"/>
  <c r="CV71" i="5"/>
  <c r="CW71" i="5"/>
  <c r="CX71" i="5"/>
  <c r="CY71" i="5"/>
  <c r="CZ71" i="5"/>
  <c r="DA71" i="5"/>
  <c r="DB71" i="5"/>
  <c r="DC71" i="5"/>
  <c r="DD71" i="5"/>
  <c r="DE71" i="5"/>
  <c r="DF71" i="5"/>
  <c r="DG71" i="5"/>
  <c r="DH71" i="5"/>
  <c r="DI71" i="5"/>
  <c r="CT72" i="5"/>
  <c r="CU72" i="5"/>
  <c r="CV72" i="5"/>
  <c r="CW72" i="5"/>
  <c r="CX72" i="5"/>
  <c r="CY72" i="5"/>
  <c r="CZ72" i="5"/>
  <c r="DA72" i="5"/>
  <c r="DB72" i="5"/>
  <c r="DC72" i="5"/>
  <c r="DD72" i="5"/>
  <c r="DE72" i="5"/>
  <c r="DF72" i="5"/>
  <c r="DG72" i="5"/>
  <c r="DH72" i="5"/>
  <c r="DI72" i="5"/>
  <c r="AA46" i="5"/>
  <c r="Z46" i="5"/>
  <c r="CD71" i="5"/>
  <c r="CE71" i="5"/>
  <c r="CF71" i="5"/>
  <c r="CG71" i="5"/>
  <c r="CH71" i="5"/>
  <c r="CI71" i="5"/>
  <c r="CJ71" i="5"/>
  <c r="CK71" i="5"/>
  <c r="CL71" i="5"/>
  <c r="CM71" i="5"/>
  <c r="CN71" i="5"/>
  <c r="CO71" i="5"/>
  <c r="CP71" i="5"/>
  <c r="CQ71" i="5"/>
  <c r="CR71" i="5"/>
  <c r="CS71" i="5"/>
  <c r="CD72" i="5"/>
  <c r="CE72" i="5"/>
  <c r="CF72" i="5"/>
  <c r="CG72" i="5"/>
  <c r="CH72" i="5"/>
  <c r="CI72" i="5"/>
  <c r="CJ72" i="5"/>
  <c r="CK72" i="5"/>
  <c r="CL72" i="5"/>
  <c r="CM72" i="5"/>
  <c r="CN72" i="5"/>
  <c r="CO72" i="5"/>
  <c r="CP72" i="5"/>
  <c r="CQ72" i="5"/>
  <c r="CR72" i="5"/>
  <c r="CS72" i="5"/>
  <c r="AA45" i="5"/>
  <c r="Z45" i="5"/>
  <c r="BN71" i="5"/>
  <c r="BO71" i="5"/>
  <c r="BP71" i="5"/>
  <c r="BQ71" i="5"/>
  <c r="BR71" i="5"/>
  <c r="BS71" i="5"/>
  <c r="BT71" i="5"/>
  <c r="BU71" i="5"/>
  <c r="BV71" i="5"/>
  <c r="BW71" i="5"/>
  <c r="BX71" i="5"/>
  <c r="BY71" i="5"/>
  <c r="BZ71" i="5"/>
  <c r="CA71" i="5"/>
  <c r="CB71" i="5"/>
  <c r="CC71" i="5"/>
  <c r="BN72" i="5"/>
  <c r="BO72" i="5"/>
  <c r="BP72" i="5"/>
  <c r="BQ72" i="5"/>
  <c r="BR72" i="5"/>
  <c r="BS72" i="5"/>
  <c r="BT72" i="5"/>
  <c r="BU72" i="5"/>
  <c r="BV72" i="5"/>
  <c r="BW72" i="5"/>
  <c r="BX72" i="5"/>
  <c r="BY72" i="5"/>
  <c r="BZ72" i="5"/>
  <c r="CA72" i="5"/>
  <c r="CB72" i="5"/>
  <c r="CC72" i="5"/>
  <c r="AA44" i="5"/>
  <c r="Z44" i="5"/>
  <c r="AX71" i="5"/>
  <c r="AY71" i="5"/>
  <c r="AZ71" i="5"/>
  <c r="BA71" i="5"/>
  <c r="BB71" i="5"/>
  <c r="BC71" i="5"/>
  <c r="BD71" i="5"/>
  <c r="BE71" i="5"/>
  <c r="BF71" i="5"/>
  <c r="BG71" i="5"/>
  <c r="BH71" i="5"/>
  <c r="BI71" i="5"/>
  <c r="BJ71" i="5"/>
  <c r="BK71" i="5"/>
  <c r="BL71" i="5"/>
  <c r="BM71" i="5"/>
  <c r="AX72" i="5"/>
  <c r="AY72" i="5"/>
  <c r="AZ72" i="5"/>
  <c r="BA72" i="5"/>
  <c r="BB72" i="5"/>
  <c r="BC72" i="5"/>
  <c r="BD72" i="5"/>
  <c r="BE72" i="5"/>
  <c r="BF72" i="5"/>
  <c r="BG72" i="5"/>
  <c r="BH72" i="5"/>
  <c r="BI72" i="5"/>
  <c r="BJ72" i="5"/>
  <c r="BK72" i="5"/>
  <c r="BL72" i="5"/>
  <c r="BM72" i="5"/>
  <c r="AA43" i="5"/>
  <c r="Z43" i="5"/>
  <c r="AH71" i="5"/>
  <c r="AI71" i="5"/>
  <c r="AJ71" i="5"/>
  <c r="AK71" i="5"/>
  <c r="AL71" i="5"/>
  <c r="AM71" i="5"/>
  <c r="AN71" i="5"/>
  <c r="AO71" i="5"/>
  <c r="AP71" i="5"/>
  <c r="AQ71" i="5"/>
  <c r="AR71" i="5"/>
  <c r="AS71" i="5"/>
  <c r="AT71" i="5"/>
  <c r="AU71" i="5"/>
  <c r="AV71" i="5"/>
  <c r="AW71" i="5"/>
  <c r="AH72" i="5"/>
  <c r="AI72" i="5"/>
  <c r="AJ72" i="5"/>
  <c r="AK72" i="5"/>
  <c r="AL72" i="5"/>
  <c r="AM72" i="5"/>
  <c r="AN72" i="5"/>
  <c r="AO72" i="5"/>
  <c r="AP72" i="5"/>
  <c r="AQ72" i="5"/>
  <c r="AR72" i="5"/>
  <c r="AS72" i="5"/>
  <c r="AT72" i="5"/>
  <c r="AU72" i="5"/>
  <c r="AV72" i="5"/>
  <c r="AW72" i="5"/>
  <c r="AA42" i="5"/>
  <c r="GL31" i="5"/>
  <c r="GM31" i="5"/>
  <c r="GN31" i="5"/>
  <c r="GO31" i="5"/>
  <c r="GP31" i="5"/>
  <c r="GQ31" i="5"/>
  <c r="GR31" i="5"/>
  <c r="GS31" i="5"/>
  <c r="GT31" i="5"/>
  <c r="GU31" i="5"/>
  <c r="GV31" i="5"/>
  <c r="GW31" i="5"/>
  <c r="GX31" i="5"/>
  <c r="GY31" i="5"/>
  <c r="GZ31" i="5"/>
  <c r="HA31" i="5"/>
  <c r="GL32" i="5"/>
  <c r="GM32" i="5"/>
  <c r="GN32" i="5"/>
  <c r="GO32" i="5"/>
  <c r="GP32" i="5"/>
  <c r="GQ32" i="5"/>
  <c r="GR32" i="5"/>
  <c r="GS32" i="5"/>
  <c r="GT32" i="5"/>
  <c r="GU32" i="5"/>
  <c r="GV32" i="5"/>
  <c r="GW32" i="5"/>
  <c r="GX32" i="5"/>
  <c r="GY32" i="5"/>
  <c r="GZ32" i="5"/>
  <c r="HA32" i="5"/>
  <c r="AA12" i="5"/>
  <c r="FV31" i="5"/>
  <c r="FW31" i="5"/>
  <c r="FX31" i="5"/>
  <c r="FY31" i="5"/>
  <c r="FZ31" i="5"/>
  <c r="GA31" i="5"/>
  <c r="GB31" i="5"/>
  <c r="GC31" i="5"/>
  <c r="GD31" i="5"/>
  <c r="GE31" i="5"/>
  <c r="GF31" i="5"/>
  <c r="GG31" i="5"/>
  <c r="GH31" i="5"/>
  <c r="GI31" i="5"/>
  <c r="GJ31" i="5"/>
  <c r="GK31" i="5"/>
  <c r="FV32" i="5"/>
  <c r="FW32" i="5"/>
  <c r="FX32" i="5"/>
  <c r="FY32" i="5"/>
  <c r="FZ32" i="5"/>
  <c r="GA32" i="5"/>
  <c r="GB32" i="5"/>
  <c r="GC32" i="5"/>
  <c r="GD32" i="5"/>
  <c r="GE32" i="5"/>
  <c r="GF32" i="5"/>
  <c r="GG32" i="5"/>
  <c r="GH32" i="5"/>
  <c r="GI32" i="5"/>
  <c r="GJ32" i="5"/>
  <c r="GK32" i="5"/>
  <c r="AA11" i="5"/>
  <c r="FF31" i="5"/>
  <c r="FG31" i="5"/>
  <c r="FH31" i="5"/>
  <c r="FI31" i="5"/>
  <c r="FJ31" i="5"/>
  <c r="FK31" i="5"/>
  <c r="FL31" i="5"/>
  <c r="FM31" i="5"/>
  <c r="FN31" i="5"/>
  <c r="FO31" i="5"/>
  <c r="FP31" i="5"/>
  <c r="FQ31" i="5"/>
  <c r="FR31" i="5"/>
  <c r="FS31" i="5"/>
  <c r="FT31" i="5"/>
  <c r="FU31" i="5"/>
  <c r="FF32" i="5"/>
  <c r="FG32" i="5"/>
  <c r="FH32" i="5"/>
  <c r="FI32" i="5"/>
  <c r="FJ32" i="5"/>
  <c r="FK32" i="5"/>
  <c r="FL32" i="5"/>
  <c r="FM32" i="5"/>
  <c r="FN32" i="5"/>
  <c r="FO32" i="5"/>
  <c r="FP32" i="5"/>
  <c r="FQ32" i="5"/>
  <c r="FR32" i="5"/>
  <c r="FS32" i="5"/>
  <c r="FT32" i="5"/>
  <c r="FU32" i="5"/>
  <c r="AA10" i="5"/>
  <c r="EP31" i="5"/>
  <c r="EQ31" i="5"/>
  <c r="ER31" i="5"/>
  <c r="ES31" i="5"/>
  <c r="ET31" i="5"/>
  <c r="EU31" i="5"/>
  <c r="EV31" i="5"/>
  <c r="EW31" i="5"/>
  <c r="EX31" i="5"/>
  <c r="EY31" i="5"/>
  <c r="EZ31" i="5"/>
  <c r="FA31" i="5"/>
  <c r="FB31" i="5"/>
  <c r="FC31" i="5"/>
  <c r="FD31" i="5"/>
  <c r="FE31" i="5"/>
  <c r="EP32" i="5"/>
  <c r="EQ32" i="5"/>
  <c r="ER32" i="5"/>
  <c r="ES32" i="5"/>
  <c r="ET32" i="5"/>
  <c r="EU32" i="5"/>
  <c r="EV32" i="5"/>
  <c r="EW32" i="5"/>
  <c r="EX32" i="5"/>
  <c r="EY32" i="5"/>
  <c r="EZ32" i="5"/>
  <c r="FA32" i="5"/>
  <c r="FB32" i="5"/>
  <c r="FC32" i="5"/>
  <c r="FD32" i="5"/>
  <c r="FE32" i="5"/>
  <c r="AA9" i="5"/>
  <c r="Z9" i="5"/>
  <c r="DZ31" i="5"/>
  <c r="EA31" i="5"/>
  <c r="EB31" i="5"/>
  <c r="EC31" i="5"/>
  <c r="ED31" i="5"/>
  <c r="EE31" i="5"/>
  <c r="EF31" i="5"/>
  <c r="EG31" i="5"/>
  <c r="EH31" i="5"/>
  <c r="EI31" i="5"/>
  <c r="EJ31" i="5"/>
  <c r="EK31" i="5"/>
  <c r="EL31" i="5"/>
  <c r="EM31" i="5"/>
  <c r="EN31" i="5"/>
  <c r="EO31" i="5"/>
  <c r="DZ32" i="5"/>
  <c r="EA32" i="5"/>
  <c r="EB32" i="5"/>
  <c r="EC32" i="5"/>
  <c r="ED32" i="5"/>
  <c r="EE32" i="5"/>
  <c r="EF32" i="5"/>
  <c r="EG32" i="5"/>
  <c r="EH32" i="5"/>
  <c r="EI32" i="5"/>
  <c r="EJ32" i="5"/>
  <c r="EK32" i="5"/>
  <c r="EL32" i="5"/>
  <c r="EM32" i="5"/>
  <c r="EN32" i="5"/>
  <c r="EO32" i="5"/>
  <c r="AA8" i="5"/>
  <c r="DJ31" i="5"/>
  <c r="DK31" i="5"/>
  <c r="DL31" i="5"/>
  <c r="DM31" i="5"/>
  <c r="DN31" i="5"/>
  <c r="DO31" i="5"/>
  <c r="DP31" i="5"/>
  <c r="DQ31" i="5"/>
  <c r="DR31" i="5"/>
  <c r="DS31" i="5"/>
  <c r="DT31" i="5"/>
  <c r="DU31" i="5"/>
  <c r="DV31" i="5"/>
  <c r="DW31" i="5"/>
  <c r="DX31" i="5"/>
  <c r="DY31" i="5"/>
  <c r="DJ32" i="5"/>
  <c r="DK32" i="5"/>
  <c r="DL32" i="5"/>
  <c r="DM32" i="5"/>
  <c r="DN32" i="5"/>
  <c r="DO32" i="5"/>
  <c r="DP32" i="5"/>
  <c r="DQ32" i="5"/>
  <c r="DR32" i="5"/>
  <c r="DS32" i="5"/>
  <c r="DT32" i="5"/>
  <c r="DU32" i="5"/>
  <c r="DV32" i="5"/>
  <c r="DW32" i="5"/>
  <c r="DX32" i="5"/>
  <c r="DY32" i="5"/>
  <c r="AA7" i="5"/>
  <c r="CT31" i="5"/>
  <c r="CU31" i="5"/>
  <c r="CV31" i="5"/>
  <c r="CW31" i="5"/>
  <c r="CX31" i="5"/>
  <c r="CY31" i="5"/>
  <c r="CZ31" i="5"/>
  <c r="DA31" i="5"/>
  <c r="DB31" i="5"/>
  <c r="DC31" i="5"/>
  <c r="DD31" i="5"/>
  <c r="DE31" i="5"/>
  <c r="DF31" i="5"/>
  <c r="DG31" i="5"/>
  <c r="DH31" i="5"/>
  <c r="DI31" i="5"/>
  <c r="CT32" i="5"/>
  <c r="CU32" i="5"/>
  <c r="CV32" i="5"/>
  <c r="CW32" i="5"/>
  <c r="CX32" i="5"/>
  <c r="CY32" i="5"/>
  <c r="CZ32" i="5"/>
  <c r="DA32" i="5"/>
  <c r="DB32" i="5"/>
  <c r="DC32" i="5"/>
  <c r="DD32" i="5"/>
  <c r="DE32" i="5"/>
  <c r="DF32" i="5"/>
  <c r="DG32" i="5"/>
  <c r="DH32" i="5"/>
  <c r="DI32" i="5"/>
  <c r="AA6" i="5"/>
  <c r="CD31" i="5"/>
  <c r="CE31" i="5"/>
  <c r="CF31" i="5"/>
  <c r="CG31" i="5"/>
  <c r="CH31" i="5"/>
  <c r="CI31" i="5"/>
  <c r="CJ31" i="5"/>
  <c r="CK31" i="5"/>
  <c r="CL31" i="5"/>
  <c r="CM31" i="5"/>
  <c r="CN31" i="5"/>
  <c r="CO31" i="5"/>
  <c r="CP31" i="5"/>
  <c r="CQ31" i="5"/>
  <c r="CR31" i="5"/>
  <c r="CS31" i="5"/>
  <c r="CD32" i="5"/>
  <c r="CE32" i="5"/>
  <c r="CF32" i="5"/>
  <c r="CG32" i="5"/>
  <c r="CH32" i="5"/>
  <c r="CI32" i="5"/>
  <c r="CJ32" i="5"/>
  <c r="CK32" i="5"/>
  <c r="CL32" i="5"/>
  <c r="CM32" i="5"/>
  <c r="CN32" i="5"/>
  <c r="CO32" i="5"/>
  <c r="CP32" i="5"/>
  <c r="CQ32" i="5"/>
  <c r="CR32" i="5"/>
  <c r="CS32" i="5"/>
  <c r="AA5" i="5"/>
  <c r="BN31" i="5"/>
  <c r="BO31" i="5"/>
  <c r="BP31" i="5"/>
  <c r="BQ31" i="5"/>
  <c r="BR31" i="5"/>
  <c r="BS31" i="5"/>
  <c r="BT31" i="5"/>
  <c r="BU31" i="5"/>
  <c r="BV31" i="5"/>
  <c r="BW31" i="5"/>
  <c r="BX31" i="5"/>
  <c r="BY31" i="5"/>
  <c r="BZ31" i="5"/>
  <c r="CA31" i="5"/>
  <c r="CB31" i="5"/>
  <c r="CC31" i="5"/>
  <c r="BN32" i="5"/>
  <c r="BO32" i="5"/>
  <c r="BP32" i="5"/>
  <c r="BQ32" i="5"/>
  <c r="BR32" i="5"/>
  <c r="BS32" i="5"/>
  <c r="BT32" i="5"/>
  <c r="BU32" i="5"/>
  <c r="BV32" i="5"/>
  <c r="BW32" i="5"/>
  <c r="BX32" i="5"/>
  <c r="BY32" i="5"/>
  <c r="BZ32" i="5"/>
  <c r="CA32" i="5"/>
  <c r="CB32" i="5"/>
  <c r="CC32" i="5"/>
  <c r="AA4" i="5"/>
  <c r="AX31" i="5"/>
  <c r="AY31" i="5"/>
  <c r="AZ31" i="5"/>
  <c r="BA31" i="5"/>
  <c r="BB31" i="5"/>
  <c r="BC31" i="5"/>
  <c r="BD31" i="5"/>
  <c r="BE31" i="5"/>
  <c r="BF31" i="5"/>
  <c r="BG31" i="5"/>
  <c r="BH31" i="5"/>
  <c r="BI31" i="5"/>
  <c r="BJ31" i="5"/>
  <c r="BK31" i="5"/>
  <c r="BL31" i="5"/>
  <c r="BM31" i="5"/>
  <c r="AX32" i="5"/>
  <c r="AY32" i="5"/>
  <c r="AZ32" i="5"/>
  <c r="BA32" i="5"/>
  <c r="BB32" i="5"/>
  <c r="BC32" i="5"/>
  <c r="BD32" i="5"/>
  <c r="BE32" i="5"/>
  <c r="BF32" i="5"/>
  <c r="BG32" i="5"/>
  <c r="BH32" i="5"/>
  <c r="BI32" i="5"/>
  <c r="BJ32" i="5"/>
  <c r="BK32" i="5"/>
  <c r="BL32" i="5"/>
  <c r="BM32" i="5"/>
  <c r="AA3" i="5"/>
  <c r="AH31" i="5"/>
  <c r="AI31" i="5"/>
  <c r="AJ31" i="5"/>
  <c r="AK31" i="5"/>
  <c r="AL31" i="5"/>
  <c r="AM31" i="5"/>
  <c r="AN31" i="5"/>
  <c r="AO31" i="5"/>
  <c r="AP31" i="5"/>
  <c r="AQ31" i="5"/>
  <c r="AR31" i="5"/>
  <c r="AS31" i="5"/>
  <c r="AT31" i="5"/>
  <c r="AU31" i="5"/>
  <c r="AV31" i="5"/>
  <c r="AW31" i="5"/>
  <c r="AH32" i="5"/>
  <c r="AI32" i="5"/>
  <c r="AJ32" i="5"/>
  <c r="AK32" i="5"/>
  <c r="AL32" i="5"/>
  <c r="AM32" i="5"/>
  <c r="AN32" i="5"/>
  <c r="AO32" i="5"/>
  <c r="AP32" i="5"/>
  <c r="AQ32" i="5"/>
  <c r="AR32" i="5"/>
  <c r="AS32" i="5"/>
  <c r="AT32" i="5"/>
  <c r="AU32" i="5"/>
  <c r="AV32" i="5"/>
  <c r="AW32" i="5"/>
  <c r="AA2" i="5"/>
  <c r="Z12" i="5"/>
  <c r="Z11" i="5"/>
  <c r="Z10" i="5"/>
  <c r="Z8" i="5"/>
  <c r="Z7" i="5"/>
  <c r="Z6" i="5"/>
  <c r="Z5" i="5"/>
  <c r="Z4" i="5"/>
  <c r="Z3" i="5"/>
  <c r="A6" i="5"/>
  <c r="B6" i="5"/>
  <c r="A86" i="5"/>
  <c r="A92" i="5"/>
  <c r="B92" i="5"/>
  <c r="A53" i="5"/>
  <c r="B53" i="5"/>
  <c r="B86" i="5"/>
  <c r="A101" i="5"/>
  <c r="A100" i="5"/>
  <c r="A99" i="5"/>
  <c r="A98" i="5"/>
  <c r="A97" i="5"/>
  <c r="A96" i="5"/>
  <c r="A95" i="5"/>
  <c r="A94" i="5"/>
  <c r="A93" i="5"/>
  <c r="A91" i="5"/>
  <c r="A90" i="5"/>
  <c r="A89" i="5"/>
  <c r="A88" i="5"/>
  <c r="A87" i="5"/>
  <c r="A61" i="5"/>
  <c r="A60" i="5"/>
  <c r="A59" i="5"/>
  <c r="A58" i="5"/>
  <c r="A57" i="5"/>
  <c r="A56" i="5"/>
  <c r="A55" i="5"/>
  <c r="A54" i="5"/>
  <c r="A52" i="5"/>
  <c r="A51" i="5"/>
  <c r="A50" i="5"/>
  <c r="A49" i="5"/>
  <c r="A48" i="5"/>
  <c r="A47" i="5"/>
  <c r="A46" i="5"/>
  <c r="A21" i="5"/>
  <c r="A20" i="5"/>
  <c r="A19" i="5"/>
  <c r="A18" i="5"/>
  <c r="A17" i="5"/>
  <c r="A16" i="5"/>
  <c r="A15" i="5"/>
  <c r="A14" i="5"/>
  <c r="A13" i="5"/>
  <c r="A12" i="5"/>
  <c r="A11" i="5"/>
  <c r="A10" i="5"/>
  <c r="A9" i="5"/>
  <c r="A8" i="5"/>
  <c r="A7" i="5"/>
  <c r="K109" i="5"/>
  <c r="B90" i="5"/>
  <c r="T107" i="5"/>
  <c r="B87" i="5"/>
  <c r="R107" i="5"/>
  <c r="Q107" i="5"/>
  <c r="K107" i="5"/>
  <c r="J107" i="5"/>
  <c r="H107" i="5"/>
  <c r="B88" i="5"/>
  <c r="D107" i="5"/>
  <c r="R101" i="5"/>
  <c r="B89" i="5"/>
  <c r="J101" i="5"/>
  <c r="D101" i="5"/>
  <c r="B101" i="5"/>
  <c r="B100" i="5"/>
  <c r="B99" i="5"/>
  <c r="B98" i="5"/>
  <c r="B97" i="5"/>
  <c r="B93" i="5"/>
  <c r="R96" i="5"/>
  <c r="J96" i="5"/>
  <c r="B91" i="5"/>
  <c r="D96" i="5"/>
  <c r="B96" i="5"/>
  <c r="Y95" i="5"/>
  <c r="B95" i="5"/>
  <c r="B94" i="5"/>
  <c r="R91" i="5"/>
  <c r="J91" i="5"/>
  <c r="D91" i="5"/>
  <c r="R85" i="5"/>
  <c r="J85" i="5"/>
  <c r="D85" i="5"/>
  <c r="K83" i="5"/>
  <c r="T81" i="5"/>
  <c r="R81" i="5"/>
  <c r="Q81" i="5"/>
  <c r="K81" i="5"/>
  <c r="J81" i="5"/>
  <c r="H81" i="5"/>
  <c r="D81" i="5"/>
  <c r="B47" i="5"/>
  <c r="B56" i="5"/>
  <c r="B46" i="5"/>
  <c r="K69" i="5"/>
  <c r="B50" i="5"/>
  <c r="T67" i="5"/>
  <c r="R67" i="5"/>
  <c r="Q67" i="5"/>
  <c r="K67" i="5"/>
  <c r="J67" i="5"/>
  <c r="H67" i="5"/>
  <c r="B48" i="5"/>
  <c r="D67" i="5"/>
  <c r="R61" i="5"/>
  <c r="B49" i="5"/>
  <c r="J61" i="5"/>
  <c r="D61" i="5"/>
  <c r="B61" i="5"/>
  <c r="B60" i="5"/>
  <c r="B59" i="5"/>
  <c r="B58" i="5"/>
  <c r="B57" i="5"/>
  <c r="R56" i="5"/>
  <c r="B52" i="5"/>
  <c r="J56" i="5"/>
  <c r="B51" i="5"/>
  <c r="D56" i="5"/>
  <c r="Y55" i="5"/>
  <c r="B55" i="5"/>
  <c r="B54" i="5"/>
  <c r="R51" i="5"/>
  <c r="J51" i="5"/>
  <c r="D51" i="5"/>
  <c r="R45" i="5"/>
  <c r="J45" i="5"/>
  <c r="D45" i="5"/>
  <c r="K43" i="5"/>
  <c r="T41" i="5"/>
  <c r="R41" i="5"/>
  <c r="Q41" i="5"/>
  <c r="K41" i="5"/>
  <c r="J41" i="5"/>
  <c r="H41" i="5"/>
  <c r="D41" i="5"/>
  <c r="B21" i="5"/>
  <c r="B20" i="5"/>
  <c r="B19" i="5"/>
  <c r="B18" i="5"/>
  <c r="B17" i="5"/>
  <c r="B16" i="5"/>
  <c r="B15" i="5"/>
  <c r="B14" i="5"/>
  <c r="B13" i="5"/>
  <c r="B12" i="5"/>
  <c r="B11" i="5"/>
  <c r="B10" i="5"/>
  <c r="B9" i="5"/>
  <c r="B8" i="5"/>
  <c r="B7" i="5"/>
  <c r="Y15" i="5"/>
  <c r="H147" i="4"/>
  <c r="K29" i="5"/>
  <c r="T27" i="5"/>
  <c r="R27" i="5"/>
  <c r="Q27" i="5"/>
  <c r="K27" i="5"/>
  <c r="J27" i="5"/>
  <c r="H27" i="5"/>
  <c r="D27" i="5"/>
  <c r="R21" i="5"/>
  <c r="J21" i="5"/>
  <c r="D21" i="5"/>
  <c r="R16" i="5"/>
  <c r="J16" i="5"/>
  <c r="D16" i="5"/>
  <c r="R11" i="5"/>
  <c r="J11" i="5"/>
  <c r="D11" i="5"/>
  <c r="R5" i="5"/>
  <c r="J5" i="5"/>
  <c r="D5" i="5"/>
  <c r="K3" i="5"/>
  <c r="T1" i="5"/>
  <c r="R1" i="5"/>
  <c r="Q1" i="5"/>
  <c r="K1" i="5"/>
  <c r="J1" i="5"/>
  <c r="H1" i="5"/>
  <c r="D1" i="5"/>
</calcChain>
</file>

<file path=xl/sharedStrings.xml><?xml version="1.0" encoding="utf-8"?>
<sst xmlns="http://schemas.openxmlformats.org/spreadsheetml/2006/main" count="983" uniqueCount="275">
  <si>
    <t>Player</t>
  </si>
  <si>
    <t>Team</t>
  </si>
  <si>
    <t>GP</t>
  </si>
  <si>
    <t>MP</t>
  </si>
  <si>
    <t>GS</t>
  </si>
  <si>
    <t>Engen</t>
  </si>
  <si>
    <t>Heath</t>
  </si>
  <si>
    <t>Horan</t>
  </si>
  <si>
    <t>Klingenberg</t>
  </si>
  <si>
    <t>Morgan</t>
  </si>
  <si>
    <t>Sauerbrunn</t>
  </si>
  <si>
    <t>Defensive 3rd</t>
  </si>
  <si>
    <t>Middle 3rd</t>
  </si>
  <si>
    <t>Attacking 3rd</t>
  </si>
  <si>
    <t>Belanger</t>
  </si>
  <si>
    <t>Scott</t>
  </si>
  <si>
    <t>Sonnett</t>
  </si>
  <si>
    <t>McCaffrey</t>
  </si>
  <si>
    <t>Mewis</t>
  </si>
  <si>
    <t>O'Reilly</t>
  </si>
  <si>
    <t>Taylor</t>
  </si>
  <si>
    <t>Long</t>
  </si>
  <si>
    <t>Enter name here:</t>
  </si>
  <si>
    <t>Left wing</t>
  </si>
  <si>
    <t>Center</t>
  </si>
  <si>
    <t>Right wing</t>
  </si>
  <si>
    <t>D6.opPass.Att</t>
  </si>
  <si>
    <t>D18.opPass.Att</t>
  </si>
  <si>
    <t>DL.opPass.Att</t>
  </si>
  <si>
    <t>DC.opPass.Att</t>
  </si>
  <si>
    <t>DR.opPass.Att</t>
  </si>
  <si>
    <t>DML.opPass.Att</t>
  </si>
  <si>
    <t>DMC.opPass.Att</t>
  </si>
  <si>
    <t>DMR.opPass.Att</t>
  </si>
  <si>
    <t>AML.opPass.Att</t>
  </si>
  <si>
    <t>AMC.opPass.Att</t>
  </si>
  <si>
    <t>AMR.opPass.Att</t>
  </si>
  <si>
    <t>AL.opPass.Att</t>
  </si>
  <si>
    <t>AC.opPass.Att</t>
  </si>
  <si>
    <t>AR.opPass.Att</t>
  </si>
  <si>
    <t>A18.opPass.Att</t>
  </si>
  <si>
    <t>A6.opPass.Att</t>
  </si>
  <si>
    <t>D6.opPass.Comp</t>
  </si>
  <si>
    <t>D18.opPass.Comp</t>
  </si>
  <si>
    <t>DL.opPass.Comp</t>
  </si>
  <si>
    <t>DC.opPass.Comp</t>
  </si>
  <si>
    <t>DR.opPass.Comp</t>
  </si>
  <si>
    <t>DML.opPass.Comp</t>
  </si>
  <si>
    <t>DMC.opPass.Comp</t>
  </si>
  <si>
    <t>DMR.opPass.Comp</t>
  </si>
  <si>
    <t>AML.opPass.Comp</t>
  </si>
  <si>
    <t>AMC.opPass.Comp</t>
  </si>
  <si>
    <t>AMR.opPass.Comp</t>
  </si>
  <si>
    <t>AL.opPass.Comp</t>
  </si>
  <si>
    <t>AC.opPass.Comp</t>
  </si>
  <si>
    <t>AR.opPass.Comp</t>
  </si>
  <si>
    <t>A18.opPass.Comp</t>
  </si>
  <si>
    <t>A6.opPass.Comp</t>
  </si>
  <si>
    <t>D6.opPass.Pct</t>
  </si>
  <si>
    <t>D18.opPass.Pct</t>
  </si>
  <si>
    <t>DL.opPass.Pct</t>
  </si>
  <si>
    <t>DC.opPass.Pct</t>
  </si>
  <si>
    <t>DR.opPass.Pct</t>
  </si>
  <si>
    <t>DML.opPass.Pct</t>
  </si>
  <si>
    <t>DMC.opPass.Pct</t>
  </si>
  <si>
    <t>DMR.opPass.Pct</t>
  </si>
  <si>
    <t>AML.opPass.Pct</t>
  </si>
  <si>
    <t>AMC.opPass.Pct</t>
  </si>
  <si>
    <t>AMR.opPass.Pct</t>
  </si>
  <si>
    <t>AL.opPass.Pct</t>
  </si>
  <si>
    <t>AC.opPass.Pct</t>
  </si>
  <si>
    <t>AR.opPass.Pct</t>
  </si>
  <si>
    <t>A18.opPass.Pct</t>
  </si>
  <si>
    <t>A6.opPass.Pct</t>
  </si>
  <si>
    <t>D6.Int</t>
  </si>
  <si>
    <t>D18.Int</t>
  </si>
  <si>
    <t>DL.Int</t>
  </si>
  <si>
    <t>DC.Int</t>
  </si>
  <si>
    <t>DR.Int</t>
  </si>
  <si>
    <t>DML.Int</t>
  </si>
  <si>
    <t>DMC.Int</t>
  </si>
  <si>
    <t>DMR.Int</t>
  </si>
  <si>
    <t>AML.Int</t>
  </si>
  <si>
    <t>AMC.Int</t>
  </si>
  <si>
    <t>AMR.Int</t>
  </si>
  <si>
    <t>AL.Int</t>
  </si>
  <si>
    <t>AC.Int</t>
  </si>
  <si>
    <t>AR.Int</t>
  </si>
  <si>
    <t>A18.Int</t>
  </si>
  <si>
    <t>A6.Int</t>
  </si>
  <si>
    <t>D6.TO.Won</t>
  </si>
  <si>
    <t>D18.TO.Won</t>
  </si>
  <si>
    <t>DL.TO.Won</t>
  </si>
  <si>
    <t>DC.TO.Won</t>
  </si>
  <si>
    <t>DR.TO.Won</t>
  </si>
  <si>
    <t>DML.TO.Won</t>
  </si>
  <si>
    <t>DMC.TO.Won</t>
  </si>
  <si>
    <t>DMR.TO.Won</t>
  </si>
  <si>
    <t>AML.TO.Won</t>
  </si>
  <si>
    <t>AMC.TO.Won</t>
  </si>
  <si>
    <t>AMR.TO.Won</t>
  </si>
  <si>
    <t>AL.TO.Won</t>
  </si>
  <si>
    <t>AC.TO.Won</t>
  </si>
  <si>
    <t>AR.TO.Won</t>
  </si>
  <si>
    <t>A18.TO.Won</t>
  </si>
  <si>
    <t>A6.TO.Won</t>
  </si>
  <si>
    <t>D6.TO.Lost</t>
  </si>
  <si>
    <t>D18.TO.Lost</t>
  </si>
  <si>
    <t>DL.TO.Lost</t>
  </si>
  <si>
    <t>DC.TO.Lost</t>
  </si>
  <si>
    <t>DR.TO.Lost</t>
  </si>
  <si>
    <t>DML.TO.Lost</t>
  </si>
  <si>
    <t>DMC.TO.Lost</t>
  </si>
  <si>
    <t>DMR.TO.Lost</t>
  </si>
  <si>
    <t>AML.TO.Lost</t>
  </si>
  <si>
    <t>AMC.TO.Lost</t>
  </si>
  <si>
    <t>AMR.TO.Lost</t>
  </si>
  <si>
    <t>AL.TO.Lost</t>
  </si>
  <si>
    <t>AC.TO.Lost</t>
  </si>
  <si>
    <t>AR.TO.Lost</t>
  </si>
  <si>
    <t>A18.TO.Lost</t>
  </si>
  <si>
    <t>A6.TO.Lost</t>
  </si>
  <si>
    <t>D6.AD.Won</t>
  </si>
  <si>
    <t>D18.AD.Won</t>
  </si>
  <si>
    <t>DL.AD.Won</t>
  </si>
  <si>
    <t>DC.AD.Won</t>
  </si>
  <si>
    <t>DR.AD.Won</t>
  </si>
  <si>
    <t>DML.AD.Won</t>
  </si>
  <si>
    <t>DMC.AD.Won</t>
  </si>
  <si>
    <t>DMR.AD.Won</t>
  </si>
  <si>
    <t>AML.AD.Won</t>
  </si>
  <si>
    <t>AMC.AD.Won</t>
  </si>
  <si>
    <t>AMR.AD.Won</t>
  </si>
  <si>
    <t>AL.AD.Won</t>
  </si>
  <si>
    <t>AC.AD.Won</t>
  </si>
  <si>
    <t>AR.AD.Won</t>
  </si>
  <si>
    <t>A18.AD.Won</t>
  </si>
  <si>
    <t>A6.AD.Won</t>
  </si>
  <si>
    <t>D6.AD.Lost</t>
  </si>
  <si>
    <t>D18.AD.Lost</t>
  </si>
  <si>
    <t>DL.AD.Lost</t>
  </si>
  <si>
    <t>DC.AD.Lost</t>
  </si>
  <si>
    <t>DR.AD.Lost</t>
  </si>
  <si>
    <t>DML.AD.Lost</t>
  </si>
  <si>
    <t>DMC.AD.Lost</t>
  </si>
  <si>
    <t>DMR.AD.Lost</t>
  </si>
  <si>
    <t>AML.AD.Lost</t>
  </si>
  <si>
    <t>AMC.AD.Lost</t>
  </si>
  <si>
    <t>AMR.AD.Lost</t>
  </si>
  <si>
    <t>AL.AD.Lost</t>
  </si>
  <si>
    <t>AC.AD.Lost</t>
  </si>
  <si>
    <t>AR.AD.Lost</t>
  </si>
  <si>
    <t>A18.AD.Lost</t>
  </si>
  <si>
    <t>A6.AD.Lost</t>
  </si>
  <si>
    <t>D6.Tackles</t>
  </si>
  <si>
    <t>D18.Tackles</t>
  </si>
  <si>
    <t>DL.Tackles</t>
  </si>
  <si>
    <t>DC.Tackles</t>
  </si>
  <si>
    <t>DR.Tackles</t>
  </si>
  <si>
    <t>DML.Tackles</t>
  </si>
  <si>
    <t>DMC.Tackles</t>
  </si>
  <si>
    <t>DMR.Tackles</t>
  </si>
  <si>
    <t>AML.Tackles</t>
  </si>
  <si>
    <t>AMC.Tackles</t>
  </si>
  <si>
    <t>AMR.Tackles</t>
  </si>
  <si>
    <t>AL.Tackles</t>
  </si>
  <si>
    <t>AC.Tackles</t>
  </si>
  <si>
    <t>AR.Tackles</t>
  </si>
  <si>
    <t>A18.Tackles</t>
  </si>
  <si>
    <t>A6.Tackles</t>
  </si>
  <si>
    <t>D6.Pressure</t>
  </si>
  <si>
    <t>D18.Pressure</t>
  </si>
  <si>
    <t>DL.Pressure</t>
  </si>
  <si>
    <t>DC.Pressure</t>
  </si>
  <si>
    <t>DR.Pressure</t>
  </si>
  <si>
    <t>DML.Pressure</t>
  </si>
  <si>
    <t>DMC.Pressure</t>
  </si>
  <si>
    <t>DMR.Pressure</t>
  </si>
  <si>
    <t>AML.Pressure</t>
  </si>
  <si>
    <t>AMC.Pressure</t>
  </si>
  <si>
    <t>AMR.Pressure</t>
  </si>
  <si>
    <t>AL.Pressure</t>
  </si>
  <si>
    <t>AC.Pressure</t>
  </si>
  <si>
    <t>AR.Pressure</t>
  </si>
  <si>
    <t>A18.Pressure</t>
  </si>
  <si>
    <t>A6.Pressure</t>
  </si>
  <si>
    <t>D6.Recoveries</t>
  </si>
  <si>
    <t>D18.Recoveries</t>
  </si>
  <si>
    <t>DL.Recoveries</t>
  </si>
  <si>
    <t>DC.Recoveries</t>
  </si>
  <si>
    <t>DR.Recoveries</t>
  </si>
  <si>
    <t>DML.Recoveries</t>
  </si>
  <si>
    <t>DMC.Recoveries</t>
  </si>
  <si>
    <t>DMR.Recoveries</t>
  </si>
  <si>
    <t>AML.Recoveries</t>
  </si>
  <si>
    <t>AMC.Recoveries</t>
  </si>
  <si>
    <t>AMR.Recoveries</t>
  </si>
  <si>
    <t>AL.Recoveries</t>
  </si>
  <si>
    <t>AC.Recoveries</t>
  </si>
  <si>
    <t>AR.Recoveries</t>
  </si>
  <si>
    <t>A18.Recoveries</t>
  </si>
  <si>
    <t>A6.Recoveries</t>
  </si>
  <si>
    <t>Alleway</t>
  </si>
  <si>
    <t>ORL</t>
  </si>
  <si>
    <t>Betos</t>
  </si>
  <si>
    <t>PTFC</t>
  </si>
  <si>
    <t>Brynjarsdottir</t>
  </si>
  <si>
    <t>Catley</t>
  </si>
  <si>
    <t>Edmonds</t>
  </si>
  <si>
    <t>Edwards</t>
  </si>
  <si>
    <t>Evans</t>
  </si>
  <si>
    <t>Hagen</t>
  </si>
  <si>
    <t>Harris</t>
  </si>
  <si>
    <t>Hickmann Alves</t>
  </si>
  <si>
    <t>Kyle</t>
  </si>
  <si>
    <t>Menges</t>
  </si>
  <si>
    <t>Nadim</t>
  </si>
  <si>
    <t>Raso</t>
  </si>
  <si>
    <t>Reynolds</t>
  </si>
  <si>
    <t>Sanderson</t>
  </si>
  <si>
    <t>Shim</t>
  </si>
  <si>
    <t>Spencer</t>
  </si>
  <si>
    <t>Weatherholt</t>
  </si>
  <si>
    <t>Weber</t>
  </si>
  <si>
    <t>Williamson</t>
  </si>
  <si>
    <t>Enter stat here:</t>
  </si>
  <si>
    <t>opPass.Att</t>
  </si>
  <si>
    <t>Int</t>
  </si>
  <si>
    <t>opPass.Comp</t>
  </si>
  <si>
    <t>TO.Won</t>
  </si>
  <si>
    <t>Zone &amp; Stat</t>
  </si>
  <si>
    <t>Recoveries</t>
  </si>
  <si>
    <t>Stat</t>
  </si>
  <si>
    <t>opPass.Pct</t>
  </si>
  <si>
    <t>TO.Lost</t>
  </si>
  <si>
    <t>AD.Won</t>
  </si>
  <si>
    <t>AD.Lost</t>
  </si>
  <si>
    <t>Tackles</t>
  </si>
  <si>
    <t>Pressure</t>
  </si>
  <si>
    <t>STAT BEING LOOKED UP</t>
  </si>
  <si>
    <t>PTFC-ORL (Week 1)</t>
  </si>
  <si>
    <t>Averbuch</t>
  </si>
  <si>
    <t>FCKC</t>
  </si>
  <si>
    <t>Barnhart</t>
  </si>
  <si>
    <t>Buczkowski</t>
  </si>
  <si>
    <t>Frisbie</t>
  </si>
  <si>
    <t>Groom</t>
  </si>
  <si>
    <t>Kastor</t>
  </si>
  <si>
    <t>Laddish</t>
  </si>
  <si>
    <t>McCarty</t>
  </si>
  <si>
    <t>Tymrak</t>
  </si>
  <si>
    <t>FCKC-PTFC (Week 2)</t>
  </si>
  <si>
    <t>BOS-PTFC (Week 3)</t>
  </si>
  <si>
    <t>BOS</t>
  </si>
  <si>
    <t>Franch</t>
  </si>
  <si>
    <t>Kallman</t>
  </si>
  <si>
    <t>King</t>
  </si>
  <si>
    <t>Morris</t>
  </si>
  <si>
    <t>Pathman</t>
  </si>
  <si>
    <t>Ratcliffe</t>
  </si>
  <si>
    <t>Salem</t>
  </si>
  <si>
    <t>Schillgard</t>
  </si>
  <si>
    <t>Simon</t>
  </si>
  <si>
    <t>Smith</t>
  </si>
  <si>
    <t>Wood</t>
  </si>
  <si>
    <t>Zerboni</t>
  </si>
  <si>
    <t>Ind. Max</t>
  </si>
  <si>
    <t>Team Max</t>
  </si>
  <si>
    <t>Name entered is a team?</t>
  </si>
  <si>
    <t>STAT</t>
  </si>
  <si>
    <t>MAX</t>
  </si>
  <si>
    <t>These heat maps represent data collected by the WoSo Stats project. The heat maps in the next sheet are only for the Portland Thorns' first 3 matches of the 2016 NWSL season, and only for 11 stats, with each stat broken up by zone on the pitch. To learn more about how location data is logged for match actions, and how the "zones" of the field are broken up, read here: https://github.com/amj2012/wosostats/blob/master/resources/how-to-log-location.md. To help us track even more advanced stats (we need the help!) read more here: https://wosostats.wordpress.com/how-to-help/</t>
  </si>
  <si>
    <r>
      <t xml:space="preserve">HOW TO USE THIS: </t>
    </r>
    <r>
      <rPr>
        <sz val="12"/>
        <color theme="1"/>
        <rFont val="Calibri"/>
        <family val="2"/>
        <scheme val="minor"/>
      </rPr>
      <t>For the 3 matches depicted in the next sheet, enter the stat you would like to depict on the heat map in the cell below "</t>
    </r>
    <r>
      <rPr>
        <b/>
        <sz val="12"/>
        <color theme="1"/>
        <rFont val="Calibri"/>
        <family val="2"/>
        <scheme val="minor"/>
      </rPr>
      <t>Enter stat here:</t>
    </r>
    <r>
      <rPr>
        <sz val="12"/>
        <color theme="1"/>
        <rFont val="Calibri"/>
        <family val="2"/>
        <scheme val="minor"/>
      </rPr>
      <t>", and then enter the name of the player (or team), you'd like to depict in the cell below "</t>
    </r>
    <r>
      <rPr>
        <b/>
        <sz val="12"/>
        <color theme="1"/>
        <rFont val="Calibri"/>
        <family val="2"/>
        <scheme val="minor"/>
      </rPr>
      <t>Enter player here:</t>
    </r>
    <r>
      <rPr>
        <sz val="12"/>
        <color theme="1"/>
        <rFont val="Calibri"/>
        <family val="2"/>
        <scheme val="minor"/>
      </rPr>
      <t>". The stats for the entered player for each individual zone will be in the cells below "</t>
    </r>
    <r>
      <rPr>
        <b/>
        <sz val="12"/>
        <color theme="1"/>
        <rFont val="Calibri"/>
        <family val="2"/>
        <scheme val="minor"/>
      </rPr>
      <t xml:space="preserve">Zone &amp; Stat"; </t>
    </r>
    <r>
      <rPr>
        <sz val="12"/>
        <color theme="1"/>
        <rFont val="Calibri"/>
        <family val="2"/>
        <scheme val="minor"/>
      </rPr>
      <t>each row is a different zone for that given stat.</t>
    </r>
  </si>
  <si>
    <r>
      <rPr>
        <b/>
        <sz val="12"/>
        <color theme="1"/>
        <rFont val="Calibri"/>
        <family val="2"/>
        <scheme val="minor"/>
      </rPr>
      <t xml:space="preserve">HOW THE HEAT MAP WORKS: </t>
    </r>
    <r>
      <rPr>
        <sz val="12"/>
        <color theme="1"/>
        <rFont val="Calibri"/>
        <family val="2"/>
        <scheme val="minor"/>
      </rPr>
      <t xml:space="preserve">The darker the color, the higher frequency of instances for that stat for the given player in that zone. For that white-to-green gradient, the lowest number for each stat is set to 0 and the maximum number is set to the highest value for that stat in </t>
    </r>
    <r>
      <rPr>
        <b/>
        <sz val="12"/>
        <color theme="1"/>
        <rFont val="Calibri"/>
        <family val="2"/>
        <scheme val="minor"/>
      </rPr>
      <t xml:space="preserve">ANY </t>
    </r>
    <r>
      <rPr>
        <sz val="12"/>
        <color theme="1"/>
        <rFont val="Calibri"/>
        <family val="2"/>
        <scheme val="minor"/>
      </rPr>
      <t>zone - in other words, if a player had 5 tackles in one zone and that was the most for any one player in any one zone, that's the maximum for tackles for the entire heat map. This is surely imperfect, as it doesn't account for outliers, but for now this is how it works.</t>
    </r>
  </si>
  <si>
    <r>
      <rPr>
        <b/>
        <sz val="12"/>
        <color rgb="FFFF0000"/>
        <rFont val="Calibri (Body)"/>
      </rPr>
      <t xml:space="preserve">WARNING: </t>
    </r>
    <r>
      <rPr>
        <b/>
        <sz val="12"/>
        <color theme="1"/>
        <rFont val="Calibri (Body)"/>
      </rPr>
      <t xml:space="preserve">DON'T CHANGE ANYTHING ABOUT ANY OF THE CELLS TO THE RIGHT OF THE HEAT MAP UNLESS YOU KNOW WHAT YOU'RE DOING! </t>
    </r>
    <r>
      <rPr>
        <sz val="12"/>
        <color theme="1"/>
        <rFont val="Calibri (Body)"/>
      </rPr>
      <t>If you mess something up and aren't sure what to do, just re-download this sheet from GitHub again.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</si>
</sst>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2" x14ac:knownFonts="1">
    <font>
      <sz val="12"/>
      <color theme="1"/>
      <name val="Calibri"/>
      <family val="2"/>
      <scheme val="minor"/>
    </font>
    <font>
      <b/>
      <sz val="12"/>
      <color theme="1"/>
      <name val="Calibri"/>
      <family val="2"/>
      <scheme val="minor"/>
    </font>
    <font>
      <sz val="12"/>
      <color indexed="206"/>
      <name val="Calibri"/>
      <family val="2"/>
    </font>
    <font>
      <sz val="12"/>
      <color rgb="FF3F3F76"/>
      <name val="Calibri"/>
      <family val="2"/>
      <scheme val="minor"/>
    </font>
    <font>
      <u/>
      <sz val="12"/>
      <color theme="10"/>
      <name val="Calibri"/>
      <family val="2"/>
      <scheme val="minor"/>
    </font>
    <font>
      <u/>
      <sz val="12"/>
      <color theme="11"/>
      <name val="Calibri"/>
      <family val="2"/>
      <scheme val="minor"/>
    </font>
    <font>
      <b/>
      <sz val="12"/>
      <color rgb="FF3F3F3F"/>
      <name val="Calibri"/>
      <family val="2"/>
      <scheme val="minor"/>
    </font>
    <font>
      <sz val="11.2"/>
      <color rgb="FF000000"/>
      <name val="Calibri"/>
      <scheme val="minor"/>
    </font>
    <font>
      <sz val="13"/>
      <color rgb="FF242729"/>
      <name val="Consolas"/>
    </font>
    <font>
      <b/>
      <sz val="12"/>
      <color rgb="FFFF0000"/>
      <name val="Calibri (Body)"/>
    </font>
    <font>
      <b/>
      <sz val="12"/>
      <color theme="1"/>
      <name val="Calibri (Body)"/>
    </font>
    <font>
      <sz val="12"/>
      <color theme="1"/>
      <name val="Calibri (Body)"/>
    </font>
  </fonts>
  <fills count="8">
    <fill>
      <patternFill patternType="none"/>
    </fill>
    <fill>
      <patternFill patternType="gray125"/>
    </fill>
    <fill>
      <patternFill patternType="solid">
        <fgColor theme="4" tint="0.79998168889431442"/>
        <bgColor indexed="64"/>
      </patternFill>
    </fill>
    <fill>
      <patternFill patternType="solid">
        <fgColor rgb="FFFFCC99"/>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2F2F2"/>
      </patternFill>
    </fill>
    <fill>
      <patternFill patternType="solid">
        <fgColor theme="2"/>
        <bgColor indexed="64"/>
      </patternFill>
    </fill>
  </fills>
  <borders count="45">
    <border>
      <left/>
      <right/>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rgb="FFFFC000"/>
      </bottom>
      <diagonal/>
    </border>
    <border>
      <left/>
      <right/>
      <top/>
      <bottom style="thin">
        <color rgb="FFFFC000"/>
      </bottom>
      <diagonal/>
    </border>
    <border>
      <left/>
      <right style="thin">
        <color auto="1"/>
      </right>
      <top/>
      <bottom style="thin">
        <color rgb="FFFFC000"/>
      </bottom>
      <diagonal/>
    </border>
    <border>
      <left/>
      <right style="thin">
        <color rgb="FFFFC000"/>
      </right>
      <top style="thin">
        <color auto="1"/>
      </top>
      <bottom/>
      <diagonal/>
    </border>
    <border>
      <left/>
      <right style="thin">
        <color rgb="FFFFC000"/>
      </right>
      <top/>
      <bottom/>
      <diagonal/>
    </border>
    <border>
      <left/>
      <right style="thin">
        <color rgb="FFFFC000"/>
      </right>
      <top/>
      <bottom style="thin">
        <color auto="1"/>
      </bottom>
      <diagonal/>
    </border>
    <border>
      <left/>
      <right style="thin">
        <color rgb="FFFFC000"/>
      </right>
      <top/>
      <bottom style="thin">
        <color rgb="FFFFC000"/>
      </bottom>
      <diagonal/>
    </border>
    <border>
      <left style="thin">
        <color rgb="FFFFC000"/>
      </left>
      <right/>
      <top style="thin">
        <color auto="1"/>
      </top>
      <bottom/>
      <diagonal/>
    </border>
    <border>
      <left style="thin">
        <color rgb="FFFFC000"/>
      </left>
      <right/>
      <top/>
      <bottom/>
      <diagonal/>
    </border>
    <border>
      <left style="thin">
        <color rgb="FFFFC000"/>
      </left>
      <right/>
      <top/>
      <bottom style="thin">
        <color auto="1"/>
      </bottom>
      <diagonal/>
    </border>
    <border>
      <left style="thin">
        <color auto="1"/>
      </left>
      <right style="thin">
        <color rgb="FFFFC000"/>
      </right>
      <top style="thin">
        <color auto="1"/>
      </top>
      <bottom/>
      <diagonal/>
    </border>
    <border>
      <left style="thin">
        <color auto="1"/>
      </left>
      <right style="thin">
        <color rgb="FFFFC000"/>
      </right>
      <top/>
      <bottom/>
      <diagonal/>
    </border>
    <border>
      <left style="thin">
        <color rgb="FFFFC000"/>
      </left>
      <right/>
      <top/>
      <bottom style="thin">
        <color rgb="FFFFC000"/>
      </bottom>
      <diagonal/>
    </border>
    <border>
      <left style="thin">
        <color auto="1"/>
      </left>
      <right/>
      <top style="thin">
        <color rgb="FFFFC000"/>
      </top>
      <bottom/>
      <diagonal/>
    </border>
    <border>
      <left/>
      <right/>
      <top style="thin">
        <color rgb="FFFFC000"/>
      </top>
      <bottom/>
      <diagonal/>
    </border>
    <border>
      <left/>
      <right style="thin">
        <color rgb="FFFFC000"/>
      </right>
      <top style="thin">
        <color rgb="FFFFC000"/>
      </top>
      <bottom/>
      <diagonal/>
    </border>
    <border>
      <left style="thin">
        <color rgb="FFFFC000"/>
      </left>
      <right/>
      <top style="thin">
        <color rgb="FFFFC000"/>
      </top>
      <bottom/>
      <diagonal/>
    </border>
    <border>
      <left/>
      <right style="thin">
        <color auto="1"/>
      </right>
      <top style="thin">
        <color rgb="FFFFC000"/>
      </top>
      <bottom/>
      <diagonal/>
    </border>
    <border>
      <left style="thin">
        <color theme="1"/>
      </left>
      <right/>
      <top/>
      <bottom style="thin">
        <color auto="1"/>
      </bottom>
      <diagonal/>
    </border>
    <border>
      <left style="thin">
        <color theme="1"/>
      </left>
      <right/>
      <top style="thin">
        <color theme="1"/>
      </top>
      <bottom/>
      <diagonal/>
    </border>
    <border>
      <left/>
      <right style="thin">
        <color rgb="FFFFC000"/>
      </right>
      <top style="thin">
        <color theme="1"/>
      </top>
      <bottom/>
      <diagonal/>
    </border>
    <border>
      <left style="thin">
        <color rgb="FFFFC000"/>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rgb="FFFFC000"/>
      </right>
      <top/>
      <bottom style="thin">
        <color theme="1"/>
      </bottom>
      <diagonal/>
    </border>
    <border>
      <left style="thin">
        <color rgb="FFFFC000"/>
      </left>
      <right/>
      <top/>
      <bottom style="thin">
        <color theme="1"/>
      </bottom>
      <diagonal/>
    </border>
    <border>
      <left/>
      <right/>
      <top/>
      <bottom style="thin">
        <color theme="1"/>
      </bottom>
      <diagonal/>
    </border>
    <border>
      <left/>
      <right style="thin">
        <color theme="1"/>
      </right>
      <top/>
      <bottom style="thin">
        <color theme="1"/>
      </bottom>
      <diagonal/>
    </border>
    <border>
      <left/>
      <right style="thin">
        <color theme="1"/>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top style="thin">
        <color theme="1"/>
      </top>
      <bottom/>
      <diagonal/>
    </border>
    <border>
      <left style="thin">
        <color auto="1"/>
      </left>
      <right/>
      <top/>
      <bottom style="thin">
        <color theme="1"/>
      </bottom>
      <diagonal/>
    </border>
  </borders>
  <cellStyleXfs count="61">
    <xf numFmtId="0" fontId="0" fillId="0" borderId="0"/>
    <xf numFmtId="0" fontId="3" fillId="3" borderId="41"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6" borderId="42"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6">
    <xf numFmtId="0" fontId="0" fillId="0" borderId="0" xfId="0"/>
    <xf numFmtId="0" fontId="0" fillId="2" borderId="0" xfId="0" applyFill="1"/>
    <xf numFmtId="0" fontId="1" fillId="0" borderId="0" xfId="0" applyFont="1"/>
    <xf numFmtId="0" fontId="1" fillId="4" borderId="0" xfId="0" applyFont="1" applyFill="1" applyAlignment="1">
      <alignment horizontal="center"/>
    </xf>
    <xf numFmtId="0" fontId="1" fillId="5" borderId="0" xfId="0" applyFont="1" applyFill="1" applyAlignment="1">
      <alignment horizontal="center"/>
    </xf>
    <xf numFmtId="0" fontId="1" fillId="0" borderId="0" xfId="0" applyFont="1" applyAlignment="1">
      <alignment horizontal="center"/>
    </xf>
    <xf numFmtId="0" fontId="0" fillId="0" borderId="0" xfId="0" applyAlignment="1">
      <alignment horizontal="left"/>
    </xf>
    <xf numFmtId="0" fontId="1" fillId="0" borderId="0" xfId="0" applyFont="1" applyAlignment="1">
      <alignment horizontal="left"/>
    </xf>
    <xf numFmtId="0" fontId="3" fillId="3" borderId="41" xfId="1" applyAlignment="1">
      <alignment horizontal="left"/>
    </xf>
    <xf numFmtId="0" fontId="8" fillId="0" borderId="0" xfId="0" applyFont="1"/>
    <xf numFmtId="0" fontId="7" fillId="0" borderId="0" xfId="0" applyFont="1" applyAlignment="1">
      <alignment horizontal="left"/>
    </xf>
    <xf numFmtId="0" fontId="0" fillId="7" borderId="0" xfId="0" applyFill="1"/>
    <xf numFmtId="2" fontId="0" fillId="0" borderId="0" xfId="0" applyNumberFormat="1"/>
    <xf numFmtId="0" fontId="6" fillId="6" borderId="42" xfId="22"/>
    <xf numFmtId="2" fontId="0" fillId="7" borderId="0" xfId="0" applyNumberFormat="1" applyFill="1" applyAlignment="1">
      <alignment horizontal="left"/>
    </xf>
    <xf numFmtId="1" fontId="0" fillId="0" borderId="0" xfId="0" applyNumberFormat="1"/>
    <xf numFmtId="2" fontId="6" fillId="6" borderId="42" xfId="22" applyNumberFormat="1"/>
    <xf numFmtId="0" fontId="0" fillId="0" borderId="0" xfId="0" applyAlignment="1">
      <alignment horizontal="center" vertical="center" wrapText="1"/>
    </xf>
    <xf numFmtId="0" fontId="1" fillId="0" borderId="0" xfId="0" applyFont="1" applyAlignment="1">
      <alignment horizontal="center" vertical="center" wrapText="1"/>
    </xf>
    <xf numFmtId="0" fontId="10" fillId="0" borderId="0" xfId="0" applyFont="1" applyAlignment="1">
      <alignment horizontal="center" vertical="center" wrapText="1"/>
    </xf>
    <xf numFmtId="164" fontId="0" fillId="0" borderId="33" xfId="0" applyNumberFormat="1" applyBorder="1" applyAlignment="1">
      <alignment horizontal="center"/>
    </xf>
    <xf numFmtId="164" fontId="0" fillId="0" borderId="0" xfId="0" applyNumberFormat="1" applyBorder="1" applyAlignment="1">
      <alignment horizontal="center"/>
    </xf>
    <xf numFmtId="164" fontId="0" fillId="0" borderId="3" xfId="0" applyNumberFormat="1" applyBorder="1" applyAlignment="1">
      <alignment horizontal="center"/>
    </xf>
    <xf numFmtId="164" fontId="0" fillId="0" borderId="27" xfId="0" applyNumberFormat="1" applyBorder="1" applyAlignment="1">
      <alignment horizontal="center"/>
    </xf>
    <xf numFmtId="164" fontId="0" fillId="0" borderId="1" xfId="0" applyNumberFormat="1" applyBorder="1" applyAlignment="1">
      <alignment horizontal="center"/>
    </xf>
    <xf numFmtId="164" fontId="0" fillId="0" borderId="5" xfId="0" applyNumberFormat="1" applyBorder="1" applyAlignment="1">
      <alignment horizontal="center"/>
    </xf>
    <xf numFmtId="164" fontId="0" fillId="0" borderId="43" xfId="0" applyNumberFormat="1" applyBorder="1" applyAlignment="1">
      <alignment horizontal="center"/>
    </xf>
    <xf numFmtId="164" fontId="0" fillId="0" borderId="31" xfId="0" applyNumberFormat="1" applyBorder="1" applyAlignment="1">
      <alignment horizontal="center"/>
    </xf>
    <xf numFmtId="164" fontId="0" fillId="0" borderId="32" xfId="0" applyNumberFormat="1" applyBorder="1" applyAlignment="1">
      <alignment horizontal="center"/>
    </xf>
    <xf numFmtId="164" fontId="0" fillId="0" borderId="44" xfId="0" applyNumberFormat="1" applyBorder="1" applyAlignment="1">
      <alignment horizontal="center"/>
    </xf>
    <xf numFmtId="164" fontId="0" fillId="0" borderId="38" xfId="0" applyNumberFormat="1" applyBorder="1" applyAlignment="1">
      <alignment horizontal="center"/>
    </xf>
    <xf numFmtId="164" fontId="0" fillId="0" borderId="39" xfId="0" applyNumberFormat="1" applyBorder="1" applyAlignment="1">
      <alignment horizontal="center"/>
    </xf>
    <xf numFmtId="0" fontId="1" fillId="4" borderId="0" xfId="0" applyFont="1" applyFill="1" applyAlignment="1">
      <alignment horizontal="center" vertical="center"/>
    </xf>
    <xf numFmtId="0" fontId="1" fillId="5" borderId="31" xfId="0" applyFont="1" applyFill="1" applyBorder="1" applyAlignment="1">
      <alignment horizontal="center" vertical="center"/>
    </xf>
    <xf numFmtId="0" fontId="1" fillId="5" borderId="0" xfId="0" applyFont="1" applyFill="1" applyAlignment="1">
      <alignment horizontal="center" vertical="center"/>
    </xf>
    <xf numFmtId="164" fontId="0" fillId="0" borderId="2" xfId="0" applyNumberFormat="1" applyBorder="1" applyAlignment="1">
      <alignment horizontal="center"/>
    </xf>
    <xf numFmtId="164" fontId="0" fillId="0" borderId="34" xfId="0" applyNumberFormat="1" applyBorder="1" applyAlignment="1">
      <alignment horizontal="center"/>
    </xf>
    <xf numFmtId="164" fontId="0" fillId="0" borderId="4" xfId="0" applyNumberFormat="1" applyBorder="1" applyAlignment="1">
      <alignment horizontal="center"/>
    </xf>
    <xf numFmtId="164" fontId="0" fillId="0" borderId="40" xfId="0" applyNumberFormat="1" applyBorder="1" applyAlignment="1">
      <alignment horizontal="center"/>
    </xf>
    <xf numFmtId="164" fontId="2" fillId="0" borderId="28" xfId="0" applyNumberFormat="1" applyFont="1" applyBorder="1" applyAlignment="1">
      <alignment horizontal="center"/>
    </xf>
    <xf numFmtId="164" fontId="0" fillId="0" borderId="29" xfId="0" applyNumberFormat="1" applyBorder="1" applyAlignment="1">
      <alignment horizontal="center"/>
    </xf>
    <xf numFmtId="164" fontId="0" fillId="0" borderId="13" xfId="0" applyNumberFormat="1" applyBorder="1" applyAlignment="1">
      <alignment horizontal="center"/>
    </xf>
    <xf numFmtId="164" fontId="0" fillId="0" borderId="35" xfId="0" applyNumberFormat="1" applyBorder="1" applyAlignment="1">
      <alignment horizontal="center"/>
    </xf>
    <xf numFmtId="164" fontId="0" fillId="0" borderId="36" xfId="0" applyNumberFormat="1" applyBorder="1" applyAlignment="1">
      <alignment horizontal="center"/>
    </xf>
    <xf numFmtId="164" fontId="0" fillId="0" borderId="30" xfId="0" applyNumberFormat="1" applyBorder="1" applyAlignment="1">
      <alignment horizontal="center"/>
    </xf>
    <xf numFmtId="164" fontId="0" fillId="0" borderId="17" xfId="0" applyNumberFormat="1" applyBorder="1" applyAlignment="1">
      <alignment horizontal="center"/>
    </xf>
    <xf numFmtId="164" fontId="0" fillId="0" borderId="37" xfId="0" applyNumberFormat="1" applyBorder="1" applyAlignment="1">
      <alignment horizontal="center"/>
    </xf>
    <xf numFmtId="164" fontId="0" fillId="0" borderId="9" xfId="0" applyNumberFormat="1" applyBorder="1" applyAlignment="1">
      <alignment horizontal="center"/>
    </xf>
    <xf numFmtId="164" fontId="0" fillId="0" borderId="10" xfId="0" applyNumberFormat="1" applyBorder="1" applyAlignment="1">
      <alignment horizontal="center"/>
    </xf>
    <xf numFmtId="164" fontId="0" fillId="0" borderId="15" xfId="0" applyNumberFormat="1" applyBorder="1" applyAlignment="1">
      <alignment horizontal="center"/>
    </xf>
    <xf numFmtId="164" fontId="0" fillId="0" borderId="16" xfId="0" applyNumberFormat="1" applyBorder="1" applyAlignment="1">
      <alignment horizontal="center"/>
    </xf>
    <xf numFmtId="164" fontId="0" fillId="0" borderId="7" xfId="0" applyNumberFormat="1" applyBorder="1" applyAlignment="1">
      <alignment horizontal="center"/>
    </xf>
    <xf numFmtId="164" fontId="0" fillId="0" borderId="12" xfId="0" applyNumberFormat="1" applyBorder="1" applyAlignment="1">
      <alignment horizontal="center"/>
    </xf>
    <xf numFmtId="164" fontId="0" fillId="0" borderId="21" xfId="0" applyNumberFormat="1" applyBorder="1" applyAlignment="1">
      <alignment horizontal="center"/>
    </xf>
    <xf numFmtId="164" fontId="0" fillId="0" borderId="1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164" fontId="0" fillId="0" borderId="24" xfId="0" applyNumberFormat="1" applyBorder="1" applyAlignment="1">
      <alignment horizontal="center"/>
    </xf>
    <xf numFmtId="164" fontId="0" fillId="0" borderId="14" xfId="0" applyNumberFormat="1" applyBorder="1" applyAlignment="1">
      <alignment horizontal="center"/>
    </xf>
    <xf numFmtId="164" fontId="0" fillId="0" borderId="25" xfId="0" applyNumberFormat="1" applyBorder="1" applyAlignment="1">
      <alignment horizontal="center"/>
    </xf>
    <xf numFmtId="164" fontId="0" fillId="0" borderId="18" xfId="0" applyNumberFormat="1" applyBorder="1" applyAlignment="1">
      <alignment horizontal="center"/>
    </xf>
    <xf numFmtId="164" fontId="0" fillId="0" borderId="26" xfId="0" applyNumberFormat="1" applyBorder="1" applyAlignment="1">
      <alignment horizontal="center"/>
    </xf>
    <xf numFmtId="164" fontId="0" fillId="0" borderId="6" xfId="0" applyNumberFormat="1" applyBorder="1" applyAlignment="1">
      <alignment horizontal="center"/>
    </xf>
    <xf numFmtId="164" fontId="0" fillId="0" borderId="8" xfId="0" applyNumberForma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cellXfs>
  <cellStyles count="6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Input" xfId="1" builtinId="20"/>
    <cellStyle name="Normal" xfId="0" builtinId="0"/>
    <cellStyle name="Output" xfId="22" builtinId="2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A9" workbookViewId="0">
      <selection activeCell="A27" sqref="A27"/>
    </sheetView>
  </sheetViews>
  <sheetFormatPr baseColWidth="10" defaultRowHeight="16" x14ac:dyDescent="0.2"/>
  <sheetData>
    <row r="1" spans="1:12" ht="15" customHeight="1" x14ac:dyDescent="0.2">
      <c r="A1" s="17" t="s">
        <v>271</v>
      </c>
      <c r="B1" s="17"/>
      <c r="C1" s="17"/>
      <c r="D1" s="17"/>
      <c r="E1" s="17"/>
      <c r="F1" s="17"/>
      <c r="G1" s="17"/>
      <c r="H1" s="17"/>
      <c r="I1" s="17"/>
      <c r="J1" s="17"/>
      <c r="K1" s="17"/>
      <c r="L1" s="17"/>
    </row>
    <row r="2" spans="1:12" x14ac:dyDescent="0.2">
      <c r="A2" s="17"/>
      <c r="B2" s="17"/>
      <c r="C2" s="17"/>
      <c r="D2" s="17"/>
      <c r="E2" s="17"/>
      <c r="F2" s="17"/>
      <c r="G2" s="17"/>
      <c r="H2" s="17"/>
      <c r="I2" s="17"/>
      <c r="J2" s="17"/>
      <c r="K2" s="17"/>
      <c r="L2" s="17"/>
    </row>
    <row r="3" spans="1:12" x14ac:dyDescent="0.2">
      <c r="A3" s="17"/>
      <c r="B3" s="17"/>
      <c r="C3" s="17"/>
      <c r="D3" s="17"/>
      <c r="E3" s="17"/>
      <c r="F3" s="17"/>
      <c r="G3" s="17"/>
      <c r="H3" s="17"/>
      <c r="I3" s="17"/>
      <c r="J3" s="17"/>
      <c r="K3" s="17"/>
      <c r="L3" s="17"/>
    </row>
    <row r="4" spans="1:12" x14ac:dyDescent="0.2">
      <c r="A4" s="17"/>
      <c r="B4" s="17"/>
      <c r="C4" s="17"/>
      <c r="D4" s="17"/>
      <c r="E4" s="17"/>
      <c r="F4" s="17"/>
      <c r="G4" s="17"/>
      <c r="H4" s="17"/>
      <c r="I4" s="17"/>
      <c r="J4" s="17"/>
      <c r="K4" s="17"/>
      <c r="L4" s="17"/>
    </row>
    <row r="5" spans="1:12" x14ac:dyDescent="0.2">
      <c r="A5" s="17"/>
      <c r="B5" s="17"/>
      <c r="C5" s="17"/>
      <c r="D5" s="17"/>
      <c r="E5" s="17"/>
      <c r="F5" s="17"/>
      <c r="G5" s="17"/>
      <c r="H5" s="17"/>
      <c r="I5" s="17"/>
      <c r="J5" s="17"/>
      <c r="K5" s="17"/>
      <c r="L5" s="17"/>
    </row>
    <row r="6" spans="1:12" x14ac:dyDescent="0.2">
      <c r="A6" s="17"/>
      <c r="B6" s="17"/>
      <c r="C6" s="17"/>
      <c r="D6" s="17"/>
      <c r="E6" s="17"/>
      <c r="F6" s="17"/>
      <c r="G6" s="17"/>
      <c r="H6" s="17"/>
      <c r="I6" s="17"/>
      <c r="J6" s="17"/>
      <c r="K6" s="17"/>
      <c r="L6" s="17"/>
    </row>
    <row r="8" spans="1:12" x14ac:dyDescent="0.2">
      <c r="A8" s="18" t="s">
        <v>272</v>
      </c>
      <c r="B8" s="18"/>
      <c r="C8" s="18"/>
      <c r="D8" s="18"/>
      <c r="E8" s="18"/>
      <c r="F8" s="18"/>
      <c r="G8" s="18"/>
      <c r="H8" s="18"/>
      <c r="I8" s="18"/>
      <c r="J8" s="18"/>
      <c r="K8" s="18"/>
      <c r="L8" s="18"/>
    </row>
    <row r="9" spans="1:12" x14ac:dyDescent="0.2">
      <c r="A9" s="18"/>
      <c r="B9" s="18"/>
      <c r="C9" s="18"/>
      <c r="D9" s="18"/>
      <c r="E9" s="18"/>
      <c r="F9" s="18"/>
      <c r="G9" s="18"/>
      <c r="H9" s="18"/>
      <c r="I9" s="18"/>
      <c r="J9" s="18"/>
      <c r="K9" s="18"/>
      <c r="L9" s="18"/>
    </row>
    <row r="10" spans="1:12" x14ac:dyDescent="0.2">
      <c r="A10" s="18"/>
      <c r="B10" s="18"/>
      <c r="C10" s="18"/>
      <c r="D10" s="18"/>
      <c r="E10" s="18"/>
      <c r="F10" s="18"/>
      <c r="G10" s="18"/>
      <c r="H10" s="18"/>
      <c r="I10" s="18"/>
      <c r="J10" s="18"/>
      <c r="K10" s="18"/>
      <c r="L10" s="18"/>
    </row>
    <row r="11" spans="1:12" x14ac:dyDescent="0.2">
      <c r="A11" s="18"/>
      <c r="B11" s="18"/>
      <c r="C11" s="18"/>
      <c r="D11" s="18"/>
      <c r="E11" s="18"/>
      <c r="F11" s="18"/>
      <c r="G11" s="18"/>
      <c r="H11" s="18"/>
      <c r="I11" s="18"/>
      <c r="J11" s="18"/>
      <c r="K11" s="18"/>
      <c r="L11" s="18"/>
    </row>
    <row r="12" spans="1:12" x14ac:dyDescent="0.2">
      <c r="A12" s="18"/>
      <c r="B12" s="18"/>
      <c r="C12" s="18"/>
      <c r="D12" s="18"/>
      <c r="E12" s="18"/>
      <c r="F12" s="18"/>
      <c r="G12" s="18"/>
      <c r="H12" s="18"/>
      <c r="I12" s="18"/>
      <c r="J12" s="18"/>
      <c r="K12" s="18"/>
      <c r="L12" s="18"/>
    </row>
    <row r="13" spans="1:12" x14ac:dyDescent="0.2">
      <c r="A13" s="18"/>
      <c r="B13" s="18"/>
      <c r="C13" s="18"/>
      <c r="D13" s="18"/>
      <c r="E13" s="18"/>
      <c r="F13" s="18"/>
      <c r="G13" s="18"/>
      <c r="H13" s="18"/>
      <c r="I13" s="18"/>
      <c r="J13" s="18"/>
      <c r="K13" s="18"/>
      <c r="L13" s="18"/>
    </row>
    <row r="15" spans="1:12" x14ac:dyDescent="0.2">
      <c r="A15" s="17" t="s">
        <v>273</v>
      </c>
      <c r="B15" s="17"/>
      <c r="C15" s="17"/>
      <c r="D15" s="17"/>
      <c r="E15" s="17"/>
      <c r="F15" s="17"/>
      <c r="G15" s="17"/>
      <c r="H15" s="17"/>
      <c r="I15" s="17"/>
      <c r="J15" s="17"/>
      <c r="K15" s="17"/>
      <c r="L15" s="17"/>
    </row>
    <row r="16" spans="1:12" x14ac:dyDescent="0.2">
      <c r="A16" s="17"/>
      <c r="B16" s="17"/>
      <c r="C16" s="17"/>
      <c r="D16" s="17"/>
      <c r="E16" s="17"/>
      <c r="F16" s="17"/>
      <c r="G16" s="17"/>
      <c r="H16" s="17"/>
      <c r="I16" s="17"/>
      <c r="J16" s="17"/>
      <c r="K16" s="17"/>
      <c r="L16" s="17"/>
    </row>
    <row r="17" spans="1:12" x14ac:dyDescent="0.2">
      <c r="A17" s="17"/>
      <c r="B17" s="17"/>
      <c r="C17" s="17"/>
      <c r="D17" s="17"/>
      <c r="E17" s="17"/>
      <c r="F17" s="17"/>
      <c r="G17" s="17"/>
      <c r="H17" s="17"/>
      <c r="I17" s="17"/>
      <c r="J17" s="17"/>
      <c r="K17" s="17"/>
      <c r="L17" s="17"/>
    </row>
    <row r="18" spans="1:12" x14ac:dyDescent="0.2">
      <c r="A18" s="17"/>
      <c r="B18" s="17"/>
      <c r="C18" s="17"/>
      <c r="D18" s="17"/>
      <c r="E18" s="17"/>
      <c r="F18" s="17"/>
      <c r="G18" s="17"/>
      <c r="H18" s="17"/>
      <c r="I18" s="17"/>
      <c r="J18" s="17"/>
      <c r="K18" s="17"/>
      <c r="L18" s="17"/>
    </row>
    <row r="19" spans="1:12" x14ac:dyDescent="0.2">
      <c r="A19" s="17"/>
      <c r="B19" s="17"/>
      <c r="C19" s="17"/>
      <c r="D19" s="17"/>
      <c r="E19" s="17"/>
      <c r="F19" s="17"/>
      <c r="G19" s="17"/>
      <c r="H19" s="17"/>
      <c r="I19" s="17"/>
      <c r="J19" s="17"/>
      <c r="K19" s="17"/>
      <c r="L19" s="17"/>
    </row>
    <row r="21" spans="1:12" x14ac:dyDescent="0.2">
      <c r="A21" s="19" t="s">
        <v>274</v>
      </c>
      <c r="B21" s="19"/>
      <c r="C21" s="19"/>
      <c r="D21" s="19"/>
      <c r="E21" s="19"/>
      <c r="F21" s="19"/>
      <c r="G21" s="19"/>
      <c r="H21" s="19"/>
      <c r="I21" s="19"/>
      <c r="J21" s="19"/>
      <c r="K21" s="19"/>
      <c r="L21" s="19"/>
    </row>
    <row r="22" spans="1:12" x14ac:dyDescent="0.2">
      <c r="A22" s="19"/>
      <c r="B22" s="19"/>
      <c r="C22" s="19"/>
      <c r="D22" s="19"/>
      <c r="E22" s="19"/>
      <c r="F22" s="19"/>
      <c r="G22" s="19"/>
      <c r="H22" s="19"/>
      <c r="I22" s="19"/>
      <c r="J22" s="19"/>
      <c r="K22" s="19"/>
      <c r="L22" s="19"/>
    </row>
    <row r="23" spans="1:12" x14ac:dyDescent="0.2">
      <c r="A23" s="19"/>
      <c r="B23" s="19"/>
      <c r="C23" s="19"/>
      <c r="D23" s="19"/>
      <c r="E23" s="19"/>
      <c r="F23" s="19"/>
      <c r="G23" s="19"/>
      <c r="H23" s="19"/>
      <c r="I23" s="19"/>
      <c r="J23" s="19"/>
      <c r="K23" s="19"/>
      <c r="L23" s="19"/>
    </row>
    <row r="24" spans="1:12" x14ac:dyDescent="0.2">
      <c r="A24" s="19"/>
      <c r="B24" s="19"/>
      <c r="C24" s="19"/>
      <c r="D24" s="19"/>
      <c r="E24" s="19"/>
      <c r="F24" s="19"/>
      <c r="G24" s="19"/>
      <c r="H24" s="19"/>
      <c r="I24" s="19"/>
      <c r="J24" s="19"/>
      <c r="K24" s="19"/>
      <c r="L24" s="19"/>
    </row>
    <row r="25" spans="1:12" x14ac:dyDescent="0.2">
      <c r="A25" s="19"/>
      <c r="B25" s="19"/>
      <c r="C25" s="19"/>
      <c r="D25" s="19"/>
      <c r="E25" s="19"/>
      <c r="F25" s="19"/>
      <c r="G25" s="19"/>
      <c r="H25" s="19"/>
      <c r="I25" s="19"/>
      <c r="J25" s="19"/>
      <c r="K25" s="19"/>
      <c r="L25" s="19"/>
    </row>
  </sheetData>
  <mergeCells count="4">
    <mergeCell ref="A1:L6"/>
    <mergeCell ref="A8:L13"/>
    <mergeCell ref="A15:L19"/>
    <mergeCell ref="A21:L2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A113"/>
  <sheetViews>
    <sheetView tabSelected="1" workbookViewId="0">
      <selection activeCell="B11" sqref="B11"/>
    </sheetView>
  </sheetViews>
  <sheetFormatPr baseColWidth="10" defaultRowHeight="16" x14ac:dyDescent="0.2"/>
  <cols>
    <col min="1" max="1" width="21.5" customWidth="1"/>
    <col min="2" max="2" width="19.5" style="6" customWidth="1"/>
    <col min="3" max="3" width="13.1640625" style="5" customWidth="1"/>
    <col min="4" max="23" width="2.6640625" customWidth="1"/>
    <col min="35" max="35" width="13.83203125" customWidth="1"/>
    <col min="36" max="36" width="15.6640625" customWidth="1"/>
  </cols>
  <sheetData>
    <row r="1" spans="1:209" x14ac:dyDescent="0.2">
      <c r="A1" s="2" t="s">
        <v>240</v>
      </c>
      <c r="C1" s="3"/>
      <c r="D1" s="62">
        <f>B17</f>
        <v>25</v>
      </c>
      <c r="E1" s="51"/>
      <c r="F1" s="51"/>
      <c r="G1" s="63"/>
      <c r="H1" s="62">
        <f>B20</f>
        <v>12</v>
      </c>
      <c r="I1" s="52"/>
      <c r="J1" s="50">
        <f>B20</f>
        <v>12</v>
      </c>
      <c r="K1" s="62">
        <f>B21</f>
        <v>1</v>
      </c>
      <c r="L1" s="51"/>
      <c r="M1" s="51"/>
      <c r="N1" s="51"/>
      <c r="O1" s="51"/>
      <c r="P1" s="63"/>
      <c r="Q1" s="64">
        <f>B20</f>
        <v>12</v>
      </c>
      <c r="R1" s="50">
        <f>B20</f>
        <v>12</v>
      </c>
      <c r="S1" s="63"/>
      <c r="T1" s="62">
        <f>B19</f>
        <v>16</v>
      </c>
      <c r="U1" s="51"/>
      <c r="V1" s="51"/>
      <c r="W1" s="63"/>
      <c r="Y1" s="2" t="s">
        <v>232</v>
      </c>
      <c r="Z1" s="2" t="s">
        <v>266</v>
      </c>
      <c r="AA1" s="2" t="s">
        <v>267</v>
      </c>
      <c r="AB1" s="2"/>
      <c r="AC1" t="s">
        <v>0</v>
      </c>
      <c r="AD1" t="s">
        <v>1</v>
      </c>
      <c r="AE1" t="s">
        <v>2</v>
      </c>
      <c r="AF1" t="s">
        <v>3</v>
      </c>
      <c r="AG1" t="s">
        <v>4</v>
      </c>
      <c r="AH1" t="s">
        <v>26</v>
      </c>
      <c r="AI1" t="s">
        <v>27</v>
      </c>
      <c r="AJ1" t="s">
        <v>28</v>
      </c>
      <c r="AK1" t="s">
        <v>29</v>
      </c>
      <c r="AL1" t="s">
        <v>30</v>
      </c>
      <c r="AM1" t="s">
        <v>31</v>
      </c>
      <c r="AN1" t="s">
        <v>32</v>
      </c>
      <c r="AO1" t="s">
        <v>33</v>
      </c>
      <c r="AP1" t="s">
        <v>34</v>
      </c>
      <c r="AQ1" t="s">
        <v>35</v>
      </c>
      <c r="AR1" t="s">
        <v>36</v>
      </c>
      <c r="AS1" t="s">
        <v>37</v>
      </c>
      <c r="AT1" t="s">
        <v>38</v>
      </c>
      <c r="AU1" t="s">
        <v>39</v>
      </c>
      <c r="AV1" t="s">
        <v>40</v>
      </c>
      <c r="AW1" t="s">
        <v>41</v>
      </c>
      <c r="AX1" t="s">
        <v>42</v>
      </c>
      <c r="AY1" t="s">
        <v>43</v>
      </c>
      <c r="AZ1" t="s">
        <v>44</v>
      </c>
      <c r="BA1" t="s">
        <v>45</v>
      </c>
      <c r="BB1" t="s">
        <v>46</v>
      </c>
      <c r="BC1" t="s">
        <v>47</v>
      </c>
      <c r="BD1" t="s">
        <v>48</v>
      </c>
      <c r="BE1" t="s">
        <v>49</v>
      </c>
      <c r="BF1" t="s">
        <v>50</v>
      </c>
      <c r="BG1" t="s">
        <v>51</v>
      </c>
      <c r="BH1" t="s">
        <v>52</v>
      </c>
      <c r="BI1" t="s">
        <v>53</v>
      </c>
      <c r="BJ1" t="s">
        <v>54</v>
      </c>
      <c r="BK1" t="s">
        <v>55</v>
      </c>
      <c r="BL1" t="s">
        <v>56</v>
      </c>
      <c r="BM1" t="s">
        <v>57</v>
      </c>
      <c r="BN1" t="s">
        <v>58</v>
      </c>
      <c r="BO1" t="s">
        <v>59</v>
      </c>
      <c r="BP1" t="s">
        <v>60</v>
      </c>
      <c r="BQ1" t="s">
        <v>61</v>
      </c>
      <c r="BR1" t="s">
        <v>62</v>
      </c>
      <c r="BS1" t="s">
        <v>63</v>
      </c>
      <c r="BT1" t="s">
        <v>64</v>
      </c>
      <c r="BU1" t="s">
        <v>65</v>
      </c>
      <c r="BV1" t="s">
        <v>66</v>
      </c>
      <c r="BW1" t="s">
        <v>67</v>
      </c>
      <c r="BX1" t="s">
        <v>68</v>
      </c>
      <c r="BY1" t="s">
        <v>69</v>
      </c>
      <c r="BZ1" t="s">
        <v>70</v>
      </c>
      <c r="CA1" t="s">
        <v>71</v>
      </c>
      <c r="CB1" t="s">
        <v>72</v>
      </c>
      <c r="CC1" t="s">
        <v>73</v>
      </c>
      <c r="CD1" t="s">
        <v>74</v>
      </c>
      <c r="CE1" t="s">
        <v>75</v>
      </c>
      <c r="CF1" t="s">
        <v>76</v>
      </c>
      <c r="CG1" t="s">
        <v>77</v>
      </c>
      <c r="CH1" t="s">
        <v>78</v>
      </c>
      <c r="CI1" t="s">
        <v>79</v>
      </c>
      <c r="CJ1" t="s">
        <v>80</v>
      </c>
      <c r="CK1" t="s">
        <v>81</v>
      </c>
      <c r="CL1" t="s">
        <v>82</v>
      </c>
      <c r="CM1" t="s">
        <v>83</v>
      </c>
      <c r="CN1" t="s">
        <v>84</v>
      </c>
      <c r="CO1" t="s">
        <v>85</v>
      </c>
      <c r="CP1" t="s">
        <v>86</v>
      </c>
      <c r="CQ1" t="s">
        <v>87</v>
      </c>
      <c r="CR1" t="s">
        <v>88</v>
      </c>
      <c r="CS1" t="s">
        <v>89</v>
      </c>
      <c r="CT1" t="s">
        <v>90</v>
      </c>
      <c r="CU1" t="s">
        <v>91</v>
      </c>
      <c r="CV1" t="s">
        <v>92</v>
      </c>
      <c r="CW1" t="s">
        <v>93</v>
      </c>
      <c r="CX1" t="s">
        <v>94</v>
      </c>
      <c r="CY1" t="s">
        <v>95</v>
      </c>
      <c r="CZ1" t="s">
        <v>96</v>
      </c>
      <c r="DA1" t="s">
        <v>97</v>
      </c>
      <c r="DB1" t="s">
        <v>98</v>
      </c>
      <c r="DC1" t="s">
        <v>99</v>
      </c>
      <c r="DD1" t="s">
        <v>100</v>
      </c>
      <c r="DE1" t="s">
        <v>101</v>
      </c>
      <c r="DF1" t="s">
        <v>102</v>
      </c>
      <c r="DG1" t="s">
        <v>103</v>
      </c>
      <c r="DH1" t="s">
        <v>104</v>
      </c>
      <c r="DI1" t="s">
        <v>105</v>
      </c>
      <c r="DJ1" t="s">
        <v>106</v>
      </c>
      <c r="DK1" t="s">
        <v>107</v>
      </c>
      <c r="DL1" t="s">
        <v>108</v>
      </c>
      <c r="DM1" t="s">
        <v>109</v>
      </c>
      <c r="DN1" t="s">
        <v>110</v>
      </c>
      <c r="DO1" t="s">
        <v>111</v>
      </c>
      <c r="DP1" t="s">
        <v>112</v>
      </c>
      <c r="DQ1" t="s">
        <v>113</v>
      </c>
      <c r="DR1" t="s">
        <v>114</v>
      </c>
      <c r="DS1" t="s">
        <v>115</v>
      </c>
      <c r="DT1" t="s">
        <v>116</v>
      </c>
      <c r="DU1" t="s">
        <v>117</v>
      </c>
      <c r="DV1" t="s">
        <v>118</v>
      </c>
      <c r="DW1" t="s">
        <v>119</v>
      </c>
      <c r="DX1" t="s">
        <v>120</v>
      </c>
      <c r="DY1" t="s">
        <v>121</v>
      </c>
      <c r="DZ1" t="s">
        <v>122</v>
      </c>
      <c r="EA1" t="s">
        <v>123</v>
      </c>
      <c r="EB1" t="s">
        <v>124</v>
      </c>
      <c r="EC1" t="s">
        <v>125</v>
      </c>
      <c r="ED1" t="s">
        <v>126</v>
      </c>
      <c r="EE1" t="s">
        <v>127</v>
      </c>
      <c r="EF1" t="s">
        <v>128</v>
      </c>
      <c r="EG1" t="s">
        <v>129</v>
      </c>
      <c r="EH1" t="s">
        <v>130</v>
      </c>
      <c r="EI1" t="s">
        <v>131</v>
      </c>
      <c r="EJ1" t="s">
        <v>132</v>
      </c>
      <c r="EK1" t="s">
        <v>133</v>
      </c>
      <c r="EL1" t="s">
        <v>134</v>
      </c>
      <c r="EM1" t="s">
        <v>135</v>
      </c>
      <c r="EN1" t="s">
        <v>136</v>
      </c>
      <c r="EO1" t="s">
        <v>137</v>
      </c>
      <c r="EP1" t="s">
        <v>138</v>
      </c>
      <c r="EQ1" t="s">
        <v>139</v>
      </c>
      <c r="ER1" t="s">
        <v>140</v>
      </c>
      <c r="ES1" t="s">
        <v>141</v>
      </c>
      <c r="ET1" t="s">
        <v>142</v>
      </c>
      <c r="EU1" t="s">
        <v>143</v>
      </c>
      <c r="EV1" t="s">
        <v>144</v>
      </c>
      <c r="EW1" t="s">
        <v>145</v>
      </c>
      <c r="EX1" t="s">
        <v>146</v>
      </c>
      <c r="EY1" t="s">
        <v>147</v>
      </c>
      <c r="EZ1" t="s">
        <v>148</v>
      </c>
      <c r="FA1" t="s">
        <v>149</v>
      </c>
      <c r="FB1" t="s">
        <v>150</v>
      </c>
      <c r="FC1" t="s">
        <v>151</v>
      </c>
      <c r="FD1" t="s">
        <v>152</v>
      </c>
      <c r="FE1" t="s">
        <v>153</v>
      </c>
      <c r="FF1" t="s">
        <v>154</v>
      </c>
      <c r="FG1" t="s">
        <v>155</v>
      </c>
      <c r="FH1" t="s">
        <v>156</v>
      </c>
      <c r="FI1" t="s">
        <v>157</v>
      </c>
      <c r="FJ1" t="s">
        <v>158</v>
      </c>
      <c r="FK1" t="s">
        <v>159</v>
      </c>
      <c r="FL1" t="s">
        <v>160</v>
      </c>
      <c r="FM1" t="s">
        <v>161</v>
      </c>
      <c r="FN1" t="s">
        <v>162</v>
      </c>
      <c r="FO1" t="s">
        <v>163</v>
      </c>
      <c r="FP1" t="s">
        <v>164</v>
      </c>
      <c r="FQ1" t="s">
        <v>165</v>
      </c>
      <c r="FR1" t="s">
        <v>166</v>
      </c>
      <c r="FS1" t="s">
        <v>167</v>
      </c>
      <c r="FT1" t="s">
        <v>168</v>
      </c>
      <c r="FU1" t="s">
        <v>169</v>
      </c>
      <c r="FV1" t="s">
        <v>170</v>
      </c>
      <c r="FW1" t="s">
        <v>171</v>
      </c>
      <c r="FX1" t="s">
        <v>172</v>
      </c>
      <c r="FY1" t="s">
        <v>173</v>
      </c>
      <c r="FZ1" t="s">
        <v>174</v>
      </c>
      <c r="GA1" t="s">
        <v>175</v>
      </c>
      <c r="GB1" t="s">
        <v>176</v>
      </c>
      <c r="GC1" t="s">
        <v>177</v>
      </c>
      <c r="GD1" t="s">
        <v>178</v>
      </c>
      <c r="GE1" t="s">
        <v>179</v>
      </c>
      <c r="GF1" t="s">
        <v>180</v>
      </c>
      <c r="GG1" t="s">
        <v>181</v>
      </c>
      <c r="GH1" t="s">
        <v>182</v>
      </c>
      <c r="GI1" t="s">
        <v>183</v>
      </c>
      <c r="GJ1" t="s">
        <v>184</v>
      </c>
      <c r="GK1" t="s">
        <v>185</v>
      </c>
      <c r="GL1" t="s">
        <v>186</v>
      </c>
      <c r="GM1" t="s">
        <v>187</v>
      </c>
      <c r="GN1" t="s">
        <v>188</v>
      </c>
      <c r="GO1" t="s">
        <v>189</v>
      </c>
      <c r="GP1" t="s">
        <v>190</v>
      </c>
      <c r="GQ1" t="s">
        <v>191</v>
      </c>
      <c r="GR1" t="s">
        <v>192</v>
      </c>
      <c r="GS1" t="s">
        <v>193</v>
      </c>
      <c r="GT1" t="s">
        <v>194</v>
      </c>
      <c r="GU1" t="s">
        <v>195</v>
      </c>
      <c r="GV1" t="s">
        <v>196</v>
      </c>
      <c r="GW1" t="s">
        <v>197</v>
      </c>
      <c r="GX1" t="s">
        <v>198</v>
      </c>
      <c r="GY1" t="s">
        <v>199</v>
      </c>
      <c r="GZ1" t="s">
        <v>200</v>
      </c>
      <c r="HA1" t="s">
        <v>201</v>
      </c>
    </row>
    <row r="2" spans="1:209" x14ac:dyDescent="0.2">
      <c r="B2" s="7" t="s">
        <v>225</v>
      </c>
      <c r="C2" s="3"/>
      <c r="D2" s="35"/>
      <c r="E2" s="21"/>
      <c r="F2" s="21"/>
      <c r="G2" s="22"/>
      <c r="H2" s="35"/>
      <c r="I2" s="41"/>
      <c r="J2" s="45"/>
      <c r="K2" s="37"/>
      <c r="L2" s="24"/>
      <c r="M2" s="24"/>
      <c r="N2" s="24"/>
      <c r="O2" s="24"/>
      <c r="P2" s="25"/>
      <c r="Q2" s="65"/>
      <c r="R2" s="45"/>
      <c r="S2" s="22"/>
      <c r="T2" s="35"/>
      <c r="U2" s="21"/>
      <c r="V2" s="21"/>
      <c r="W2" s="22"/>
      <c r="Y2" t="s">
        <v>226</v>
      </c>
      <c r="Z2" s="12">
        <f>MAX(AH2:AW29)</f>
        <v>20</v>
      </c>
      <c r="AA2" s="12">
        <f>MAX(AH31:AW32)</f>
        <v>55</v>
      </c>
      <c r="AC2" t="s">
        <v>204</v>
      </c>
      <c r="AD2" t="s">
        <v>205</v>
      </c>
      <c r="AE2">
        <v>1</v>
      </c>
      <c r="AF2">
        <v>97</v>
      </c>
      <c r="AG2">
        <v>1</v>
      </c>
      <c r="AH2">
        <v>2</v>
      </c>
      <c r="AI2">
        <v>12</v>
      </c>
      <c r="AJ2">
        <v>0</v>
      </c>
      <c r="AK2">
        <v>1</v>
      </c>
      <c r="AL2">
        <v>0</v>
      </c>
      <c r="AM2">
        <v>0</v>
      </c>
      <c r="AN2">
        <v>0</v>
      </c>
      <c r="AO2">
        <v>0</v>
      </c>
      <c r="AP2">
        <v>0</v>
      </c>
      <c r="AQ2">
        <v>0</v>
      </c>
      <c r="AR2">
        <v>0</v>
      </c>
      <c r="AS2">
        <v>0</v>
      </c>
      <c r="AT2">
        <v>0</v>
      </c>
      <c r="AU2">
        <v>0</v>
      </c>
      <c r="AV2">
        <v>2</v>
      </c>
      <c r="AW2">
        <v>0</v>
      </c>
      <c r="AX2">
        <v>1</v>
      </c>
      <c r="AY2">
        <v>11</v>
      </c>
      <c r="AZ2">
        <v>0</v>
      </c>
      <c r="BA2">
        <v>1</v>
      </c>
      <c r="BB2">
        <v>0</v>
      </c>
      <c r="BC2">
        <v>0</v>
      </c>
      <c r="BD2">
        <v>0</v>
      </c>
      <c r="BE2">
        <v>0</v>
      </c>
      <c r="BF2">
        <v>0</v>
      </c>
      <c r="BG2">
        <v>0</v>
      </c>
      <c r="BH2">
        <v>0</v>
      </c>
      <c r="BI2">
        <v>0</v>
      </c>
      <c r="BJ2">
        <v>0</v>
      </c>
      <c r="BK2">
        <v>0</v>
      </c>
      <c r="BL2">
        <v>2</v>
      </c>
      <c r="BM2">
        <v>0</v>
      </c>
      <c r="BN2">
        <v>0.5</v>
      </c>
      <c r="BO2">
        <v>0.91666666666666696</v>
      </c>
      <c r="BP2">
        <v>0</v>
      </c>
      <c r="BQ2">
        <v>1</v>
      </c>
      <c r="BR2">
        <v>0</v>
      </c>
      <c r="BS2">
        <v>0</v>
      </c>
      <c r="BT2">
        <v>0</v>
      </c>
      <c r="BU2">
        <v>0</v>
      </c>
      <c r="BV2">
        <v>0</v>
      </c>
      <c r="BW2">
        <v>0</v>
      </c>
      <c r="BX2">
        <v>0</v>
      </c>
      <c r="BY2">
        <v>0</v>
      </c>
      <c r="BZ2">
        <v>0</v>
      </c>
      <c r="CA2">
        <v>0</v>
      </c>
      <c r="CB2">
        <v>1</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1</v>
      </c>
      <c r="GN2">
        <v>0</v>
      </c>
      <c r="GO2">
        <v>0</v>
      </c>
      <c r="GP2">
        <v>1</v>
      </c>
      <c r="GQ2">
        <v>0</v>
      </c>
      <c r="GR2">
        <v>0</v>
      </c>
      <c r="GS2">
        <v>0</v>
      </c>
      <c r="GT2">
        <v>0</v>
      </c>
      <c r="GU2">
        <v>0</v>
      </c>
      <c r="GV2">
        <v>0</v>
      </c>
      <c r="GW2">
        <v>0</v>
      </c>
      <c r="GX2">
        <v>0</v>
      </c>
      <c r="GY2">
        <v>0</v>
      </c>
      <c r="GZ2">
        <v>2</v>
      </c>
      <c r="HA2">
        <v>0</v>
      </c>
    </row>
    <row r="3" spans="1:209" x14ac:dyDescent="0.2">
      <c r="B3" s="8" t="s">
        <v>226</v>
      </c>
      <c r="C3" s="3"/>
      <c r="D3" s="35"/>
      <c r="E3" s="21"/>
      <c r="F3" s="21"/>
      <c r="G3" s="22"/>
      <c r="H3" s="35"/>
      <c r="I3" s="41"/>
      <c r="J3" s="45"/>
      <c r="K3" s="21">
        <f>B20</f>
        <v>12</v>
      </c>
      <c r="L3" s="21"/>
      <c r="M3" s="21"/>
      <c r="N3" s="21"/>
      <c r="O3" s="21"/>
      <c r="P3" s="21"/>
      <c r="Q3" s="41"/>
      <c r="R3" s="45"/>
      <c r="S3" s="22"/>
      <c r="T3" s="35"/>
      <c r="U3" s="21"/>
      <c r="V3" s="21"/>
      <c r="W3" s="22"/>
      <c r="Y3" t="s">
        <v>228</v>
      </c>
      <c r="Z3" s="12">
        <f>MAX(AX2:BM29)</f>
        <v>19</v>
      </c>
      <c r="AA3" s="12">
        <f>MAX(AX31:BM32)</f>
        <v>46</v>
      </c>
      <c r="AC3" t="s">
        <v>206</v>
      </c>
      <c r="AD3" t="s">
        <v>205</v>
      </c>
      <c r="AE3">
        <v>1</v>
      </c>
      <c r="AF3">
        <v>97</v>
      </c>
      <c r="AG3">
        <v>1</v>
      </c>
      <c r="AH3">
        <v>0</v>
      </c>
      <c r="AI3">
        <v>0</v>
      </c>
      <c r="AJ3">
        <v>1</v>
      </c>
      <c r="AK3">
        <v>1</v>
      </c>
      <c r="AL3">
        <v>2</v>
      </c>
      <c r="AM3">
        <v>0</v>
      </c>
      <c r="AN3">
        <v>4</v>
      </c>
      <c r="AO3">
        <v>1</v>
      </c>
      <c r="AP3">
        <v>0</v>
      </c>
      <c r="AQ3">
        <v>2</v>
      </c>
      <c r="AR3">
        <v>8</v>
      </c>
      <c r="AS3">
        <v>2</v>
      </c>
      <c r="AT3">
        <v>1</v>
      </c>
      <c r="AU3">
        <v>3</v>
      </c>
      <c r="AV3">
        <v>0</v>
      </c>
      <c r="AW3">
        <v>0</v>
      </c>
      <c r="AX3">
        <v>0</v>
      </c>
      <c r="AY3">
        <v>0</v>
      </c>
      <c r="AZ3">
        <v>1</v>
      </c>
      <c r="BA3">
        <v>0</v>
      </c>
      <c r="BB3">
        <v>2</v>
      </c>
      <c r="BC3">
        <v>0</v>
      </c>
      <c r="BD3">
        <v>2</v>
      </c>
      <c r="BE3">
        <v>0</v>
      </c>
      <c r="BF3">
        <v>0</v>
      </c>
      <c r="BG3">
        <v>2</v>
      </c>
      <c r="BH3">
        <v>6</v>
      </c>
      <c r="BI3">
        <v>0</v>
      </c>
      <c r="BJ3">
        <v>0</v>
      </c>
      <c r="BK3">
        <v>1</v>
      </c>
      <c r="BL3">
        <v>0</v>
      </c>
      <c r="BM3">
        <v>0</v>
      </c>
      <c r="BN3">
        <v>0</v>
      </c>
      <c r="BO3">
        <v>0</v>
      </c>
      <c r="BP3">
        <v>1</v>
      </c>
      <c r="BQ3">
        <v>0</v>
      </c>
      <c r="BR3">
        <v>1</v>
      </c>
      <c r="BS3">
        <v>0</v>
      </c>
      <c r="BT3">
        <v>0.5</v>
      </c>
      <c r="BU3">
        <v>0</v>
      </c>
      <c r="BV3">
        <v>0</v>
      </c>
      <c r="BW3">
        <v>1</v>
      </c>
      <c r="BX3">
        <v>0.75</v>
      </c>
      <c r="BY3">
        <v>0</v>
      </c>
      <c r="BZ3">
        <v>0</v>
      </c>
      <c r="CA3">
        <v>0.33333333333333298</v>
      </c>
      <c r="CB3">
        <v>0</v>
      </c>
      <c r="CC3">
        <v>0</v>
      </c>
      <c r="CD3">
        <v>0</v>
      </c>
      <c r="CE3">
        <v>0</v>
      </c>
      <c r="CF3">
        <v>1</v>
      </c>
      <c r="CG3">
        <v>0</v>
      </c>
      <c r="CH3">
        <v>1</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2</v>
      </c>
      <c r="EG3">
        <v>2</v>
      </c>
      <c r="EH3">
        <v>1</v>
      </c>
      <c r="EI3">
        <v>0</v>
      </c>
      <c r="EJ3">
        <v>0</v>
      </c>
      <c r="EK3">
        <v>0</v>
      </c>
      <c r="EL3">
        <v>0</v>
      </c>
      <c r="EM3">
        <v>1</v>
      </c>
      <c r="EN3">
        <v>2</v>
      </c>
      <c r="EO3">
        <v>0</v>
      </c>
      <c r="EP3">
        <v>0</v>
      </c>
      <c r="EQ3">
        <v>0</v>
      </c>
      <c r="ER3">
        <v>0</v>
      </c>
      <c r="ES3">
        <v>0</v>
      </c>
      <c r="ET3">
        <v>0</v>
      </c>
      <c r="EU3">
        <v>0</v>
      </c>
      <c r="EV3">
        <v>1</v>
      </c>
      <c r="EW3">
        <v>0</v>
      </c>
      <c r="EX3">
        <v>0</v>
      </c>
      <c r="EY3">
        <v>0</v>
      </c>
      <c r="EZ3">
        <v>0</v>
      </c>
      <c r="FA3">
        <v>2</v>
      </c>
      <c r="FB3">
        <v>0</v>
      </c>
      <c r="FC3">
        <v>0</v>
      </c>
      <c r="FD3">
        <v>0</v>
      </c>
      <c r="FE3">
        <v>1</v>
      </c>
      <c r="FF3">
        <v>0</v>
      </c>
      <c r="FG3">
        <v>0</v>
      </c>
      <c r="FH3">
        <v>0</v>
      </c>
      <c r="FI3">
        <v>0</v>
      </c>
      <c r="FJ3">
        <v>0</v>
      </c>
      <c r="FK3">
        <v>0</v>
      </c>
      <c r="FL3">
        <v>0</v>
      </c>
      <c r="FM3">
        <v>2</v>
      </c>
      <c r="FN3">
        <v>0</v>
      </c>
      <c r="FO3">
        <v>0</v>
      </c>
      <c r="FP3">
        <v>0</v>
      </c>
      <c r="FQ3">
        <v>0</v>
      </c>
      <c r="FR3">
        <v>0</v>
      </c>
      <c r="FS3">
        <v>0</v>
      </c>
      <c r="FT3">
        <v>0</v>
      </c>
      <c r="FU3">
        <v>0</v>
      </c>
      <c r="FV3">
        <v>0</v>
      </c>
      <c r="FW3">
        <v>1</v>
      </c>
      <c r="FX3">
        <v>1</v>
      </c>
      <c r="FY3">
        <v>3</v>
      </c>
      <c r="FZ3">
        <v>2</v>
      </c>
      <c r="GA3">
        <v>0</v>
      </c>
      <c r="GB3">
        <v>1</v>
      </c>
      <c r="GC3">
        <v>2</v>
      </c>
      <c r="GD3">
        <v>1</v>
      </c>
      <c r="GE3">
        <v>2</v>
      </c>
      <c r="GF3">
        <v>8</v>
      </c>
      <c r="GG3">
        <v>1</v>
      </c>
      <c r="GH3">
        <v>2</v>
      </c>
      <c r="GI3">
        <v>6</v>
      </c>
      <c r="GJ3">
        <v>2</v>
      </c>
      <c r="GK3">
        <v>0</v>
      </c>
      <c r="GL3">
        <v>0</v>
      </c>
      <c r="GM3">
        <v>0</v>
      </c>
      <c r="GN3">
        <v>0</v>
      </c>
      <c r="GO3">
        <v>1</v>
      </c>
      <c r="GP3">
        <v>1</v>
      </c>
      <c r="GQ3">
        <v>0</v>
      </c>
      <c r="GR3">
        <v>2</v>
      </c>
      <c r="GS3">
        <v>0</v>
      </c>
      <c r="GT3">
        <v>0</v>
      </c>
      <c r="GU3">
        <v>0</v>
      </c>
      <c r="GV3">
        <v>4</v>
      </c>
      <c r="GW3">
        <v>0</v>
      </c>
      <c r="GX3">
        <v>0</v>
      </c>
      <c r="GY3">
        <v>0</v>
      </c>
      <c r="GZ3">
        <v>1</v>
      </c>
      <c r="HA3">
        <v>0</v>
      </c>
    </row>
    <row r="4" spans="1:209" x14ac:dyDescent="0.2">
      <c r="B4" s="7" t="s">
        <v>22</v>
      </c>
      <c r="C4" s="3"/>
      <c r="D4" s="35"/>
      <c r="E4" s="21"/>
      <c r="F4" s="21"/>
      <c r="G4" s="22"/>
      <c r="H4" s="37"/>
      <c r="I4" s="58"/>
      <c r="J4" s="60"/>
      <c r="K4" s="24"/>
      <c r="L4" s="24"/>
      <c r="M4" s="24"/>
      <c r="N4" s="24"/>
      <c r="O4" s="24"/>
      <c r="P4" s="24"/>
      <c r="Q4" s="58"/>
      <c r="R4" s="60"/>
      <c r="S4" s="25"/>
      <c r="T4" s="35"/>
      <c r="U4" s="21"/>
      <c r="V4" s="21"/>
      <c r="W4" s="22"/>
      <c r="Y4" t="s">
        <v>233</v>
      </c>
      <c r="Z4" s="12">
        <f>MAX(BN2:CC29)</f>
        <v>1</v>
      </c>
      <c r="AA4" s="12">
        <f>MAX(BN31:CC32)</f>
        <v>7.8809523809523814</v>
      </c>
      <c r="AC4" t="s">
        <v>6</v>
      </c>
      <c r="AD4" t="s">
        <v>205</v>
      </c>
      <c r="AE4">
        <v>1</v>
      </c>
      <c r="AF4">
        <v>95</v>
      </c>
      <c r="AG4">
        <v>1</v>
      </c>
      <c r="AH4">
        <v>0</v>
      </c>
      <c r="AI4">
        <v>0</v>
      </c>
      <c r="AJ4">
        <v>2</v>
      </c>
      <c r="AK4">
        <v>1</v>
      </c>
      <c r="AL4">
        <v>0</v>
      </c>
      <c r="AM4">
        <v>5</v>
      </c>
      <c r="AN4">
        <v>2</v>
      </c>
      <c r="AO4">
        <v>0</v>
      </c>
      <c r="AP4">
        <v>6</v>
      </c>
      <c r="AQ4">
        <v>3</v>
      </c>
      <c r="AR4">
        <v>1</v>
      </c>
      <c r="AS4">
        <v>4</v>
      </c>
      <c r="AT4">
        <v>3</v>
      </c>
      <c r="AU4">
        <v>2</v>
      </c>
      <c r="AV4">
        <v>5</v>
      </c>
      <c r="AW4">
        <v>1</v>
      </c>
      <c r="AX4">
        <v>0</v>
      </c>
      <c r="AY4">
        <v>0</v>
      </c>
      <c r="AZ4">
        <v>2</v>
      </c>
      <c r="BA4">
        <v>1</v>
      </c>
      <c r="BB4">
        <v>0</v>
      </c>
      <c r="BC4">
        <v>3</v>
      </c>
      <c r="BD4">
        <v>1</v>
      </c>
      <c r="BE4">
        <v>0</v>
      </c>
      <c r="BF4">
        <v>3</v>
      </c>
      <c r="BG4">
        <v>2</v>
      </c>
      <c r="BH4">
        <v>1</v>
      </c>
      <c r="BI4">
        <v>2</v>
      </c>
      <c r="BJ4">
        <v>2</v>
      </c>
      <c r="BK4">
        <v>2</v>
      </c>
      <c r="BL4">
        <v>3</v>
      </c>
      <c r="BM4">
        <v>0</v>
      </c>
      <c r="BN4">
        <v>0</v>
      </c>
      <c r="BO4">
        <v>0</v>
      </c>
      <c r="BP4">
        <v>1</v>
      </c>
      <c r="BQ4">
        <v>1</v>
      </c>
      <c r="BR4">
        <v>0</v>
      </c>
      <c r="BS4">
        <v>0.6</v>
      </c>
      <c r="BT4">
        <v>0.5</v>
      </c>
      <c r="BU4">
        <v>0</v>
      </c>
      <c r="BV4">
        <v>0.5</v>
      </c>
      <c r="BW4">
        <v>0.66666666666666696</v>
      </c>
      <c r="BX4">
        <v>1</v>
      </c>
      <c r="BY4">
        <v>0.5</v>
      </c>
      <c r="BZ4">
        <v>0.66666666666666696</v>
      </c>
      <c r="CA4">
        <v>1</v>
      </c>
      <c r="CB4">
        <v>0.6</v>
      </c>
      <c r="CC4">
        <v>0</v>
      </c>
      <c r="CD4">
        <v>0</v>
      </c>
      <c r="CE4">
        <v>0</v>
      </c>
      <c r="CF4">
        <v>1</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1</v>
      </c>
      <c r="DC4">
        <v>0</v>
      </c>
      <c r="DD4">
        <v>1</v>
      </c>
      <c r="DE4">
        <v>4</v>
      </c>
      <c r="DF4">
        <v>0</v>
      </c>
      <c r="DG4">
        <v>0</v>
      </c>
      <c r="DH4">
        <v>1</v>
      </c>
      <c r="DI4">
        <v>0</v>
      </c>
      <c r="DJ4">
        <v>0</v>
      </c>
      <c r="DK4">
        <v>0</v>
      </c>
      <c r="DL4">
        <v>0</v>
      </c>
      <c r="DM4">
        <v>0</v>
      </c>
      <c r="DN4">
        <v>0</v>
      </c>
      <c r="DO4">
        <v>0</v>
      </c>
      <c r="DP4">
        <v>0</v>
      </c>
      <c r="DQ4">
        <v>0</v>
      </c>
      <c r="DR4">
        <v>1</v>
      </c>
      <c r="DS4">
        <v>1</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1</v>
      </c>
      <c r="EQ4">
        <v>0</v>
      </c>
      <c r="ER4">
        <v>0</v>
      </c>
      <c r="ES4">
        <v>0</v>
      </c>
      <c r="ET4">
        <v>0</v>
      </c>
      <c r="EU4">
        <v>0</v>
      </c>
      <c r="EV4">
        <v>0</v>
      </c>
      <c r="EW4">
        <v>0</v>
      </c>
      <c r="EX4">
        <v>0</v>
      </c>
      <c r="EY4">
        <v>0</v>
      </c>
      <c r="EZ4">
        <v>0</v>
      </c>
      <c r="FA4">
        <v>0</v>
      </c>
      <c r="FB4">
        <v>0</v>
      </c>
      <c r="FC4">
        <v>0</v>
      </c>
      <c r="FD4">
        <v>0</v>
      </c>
      <c r="FE4">
        <v>0</v>
      </c>
      <c r="FF4">
        <v>0</v>
      </c>
      <c r="FG4">
        <v>0</v>
      </c>
      <c r="FH4">
        <v>0</v>
      </c>
      <c r="FI4">
        <v>0</v>
      </c>
      <c r="FJ4">
        <v>0</v>
      </c>
      <c r="FK4">
        <v>1</v>
      </c>
      <c r="FL4">
        <v>0</v>
      </c>
      <c r="FM4">
        <v>0</v>
      </c>
      <c r="FN4">
        <v>0</v>
      </c>
      <c r="FO4">
        <v>0</v>
      </c>
      <c r="FP4">
        <v>0</v>
      </c>
      <c r="FQ4">
        <v>0</v>
      </c>
      <c r="FR4">
        <v>0</v>
      </c>
      <c r="FS4">
        <v>0</v>
      </c>
      <c r="FT4">
        <v>0</v>
      </c>
      <c r="FU4">
        <v>0</v>
      </c>
      <c r="FV4">
        <v>0</v>
      </c>
      <c r="FW4">
        <v>0</v>
      </c>
      <c r="FX4">
        <v>2</v>
      </c>
      <c r="FY4">
        <v>1</v>
      </c>
      <c r="FZ4">
        <v>0</v>
      </c>
      <c r="GA4">
        <v>2</v>
      </c>
      <c r="GB4">
        <v>2</v>
      </c>
      <c r="GC4">
        <v>1</v>
      </c>
      <c r="GD4">
        <v>4</v>
      </c>
      <c r="GE4">
        <v>2</v>
      </c>
      <c r="GF4">
        <v>0</v>
      </c>
      <c r="GG4">
        <v>3</v>
      </c>
      <c r="GH4">
        <v>3</v>
      </c>
      <c r="GI4">
        <v>0</v>
      </c>
      <c r="GJ4">
        <v>1</v>
      </c>
      <c r="GK4">
        <v>1</v>
      </c>
      <c r="GL4">
        <v>0</v>
      </c>
      <c r="GM4">
        <v>0</v>
      </c>
      <c r="GN4">
        <v>1</v>
      </c>
      <c r="GO4">
        <v>1</v>
      </c>
      <c r="GP4">
        <v>0</v>
      </c>
      <c r="GQ4">
        <v>1</v>
      </c>
      <c r="GR4">
        <v>0</v>
      </c>
      <c r="GS4">
        <v>0</v>
      </c>
      <c r="GT4">
        <v>1</v>
      </c>
      <c r="GU4">
        <v>1</v>
      </c>
      <c r="GV4">
        <v>0</v>
      </c>
      <c r="GW4">
        <v>0</v>
      </c>
      <c r="GX4">
        <v>1</v>
      </c>
      <c r="GY4">
        <v>1</v>
      </c>
      <c r="GZ4">
        <v>2</v>
      </c>
      <c r="HA4">
        <v>1</v>
      </c>
    </row>
    <row r="5" spans="1:209" x14ac:dyDescent="0.2">
      <c r="A5" s="2" t="s">
        <v>230</v>
      </c>
      <c r="B5" s="8" t="s">
        <v>205</v>
      </c>
      <c r="C5" s="3" t="s">
        <v>13</v>
      </c>
      <c r="D5" s="35">
        <f>B17</f>
        <v>25</v>
      </c>
      <c r="E5" s="21"/>
      <c r="F5" s="21"/>
      <c r="G5" s="21"/>
      <c r="H5" s="21"/>
      <c r="I5" s="41"/>
      <c r="J5" s="50">
        <f>B18</f>
        <v>10</v>
      </c>
      <c r="K5" s="51"/>
      <c r="L5" s="51"/>
      <c r="M5" s="51"/>
      <c r="N5" s="51"/>
      <c r="O5" s="51"/>
      <c r="P5" s="51"/>
      <c r="Q5" s="52"/>
      <c r="R5" s="45">
        <f>B19</f>
        <v>16</v>
      </c>
      <c r="S5" s="21"/>
      <c r="T5" s="21"/>
      <c r="U5" s="21"/>
      <c r="V5" s="21"/>
      <c r="W5" s="22"/>
      <c r="Y5" t="s">
        <v>227</v>
      </c>
      <c r="Z5" s="12">
        <f>MAX(CD2:CS29)</f>
        <v>3</v>
      </c>
      <c r="AA5" s="12">
        <f>MAX(CD31:CS32)</f>
        <v>6</v>
      </c>
      <c r="AC5" t="s">
        <v>7</v>
      </c>
      <c r="AD5" t="s">
        <v>205</v>
      </c>
      <c r="AE5">
        <v>1</v>
      </c>
      <c r="AF5">
        <v>97</v>
      </c>
      <c r="AG5">
        <v>1</v>
      </c>
      <c r="AH5">
        <v>0</v>
      </c>
      <c r="AI5">
        <v>1</v>
      </c>
      <c r="AJ5">
        <v>1</v>
      </c>
      <c r="AK5">
        <v>6</v>
      </c>
      <c r="AL5">
        <v>2</v>
      </c>
      <c r="AM5">
        <v>4</v>
      </c>
      <c r="AN5">
        <v>15</v>
      </c>
      <c r="AO5">
        <v>1</v>
      </c>
      <c r="AP5">
        <v>3</v>
      </c>
      <c r="AQ5">
        <v>7</v>
      </c>
      <c r="AR5">
        <v>3</v>
      </c>
      <c r="AS5">
        <v>3</v>
      </c>
      <c r="AT5">
        <v>1</v>
      </c>
      <c r="AU5">
        <v>2</v>
      </c>
      <c r="AV5">
        <v>2</v>
      </c>
      <c r="AW5">
        <v>0</v>
      </c>
      <c r="AX5">
        <v>0</v>
      </c>
      <c r="AY5">
        <v>1</v>
      </c>
      <c r="AZ5">
        <v>1</v>
      </c>
      <c r="BA5">
        <v>4</v>
      </c>
      <c r="BB5">
        <v>2</v>
      </c>
      <c r="BC5">
        <v>4</v>
      </c>
      <c r="BD5">
        <v>12</v>
      </c>
      <c r="BE5">
        <v>0</v>
      </c>
      <c r="BF5">
        <v>2</v>
      </c>
      <c r="BG5">
        <v>6</v>
      </c>
      <c r="BH5">
        <v>3</v>
      </c>
      <c r="BI5">
        <v>1</v>
      </c>
      <c r="BJ5">
        <v>0</v>
      </c>
      <c r="BK5">
        <v>1</v>
      </c>
      <c r="BL5">
        <v>1</v>
      </c>
      <c r="BM5">
        <v>0</v>
      </c>
      <c r="BN5">
        <v>0</v>
      </c>
      <c r="BO5">
        <v>1</v>
      </c>
      <c r="BP5">
        <v>1</v>
      </c>
      <c r="BQ5">
        <v>0.66666666666666696</v>
      </c>
      <c r="BR5">
        <v>1</v>
      </c>
      <c r="BS5">
        <v>1</v>
      </c>
      <c r="BT5">
        <v>0.8</v>
      </c>
      <c r="BU5">
        <v>0</v>
      </c>
      <c r="BV5">
        <v>0.66666666666666696</v>
      </c>
      <c r="BW5">
        <v>0.85714285714285698</v>
      </c>
      <c r="BX5">
        <v>1</v>
      </c>
      <c r="BY5">
        <v>0.33333333333333298</v>
      </c>
      <c r="BZ5">
        <v>0</v>
      </c>
      <c r="CA5">
        <v>0.5</v>
      </c>
      <c r="CB5">
        <v>0.5</v>
      </c>
      <c r="CC5">
        <v>0</v>
      </c>
      <c r="CD5">
        <v>0</v>
      </c>
      <c r="CE5">
        <v>2</v>
      </c>
      <c r="CF5">
        <v>0</v>
      </c>
      <c r="CG5">
        <v>0</v>
      </c>
      <c r="CH5">
        <v>0</v>
      </c>
      <c r="CI5">
        <v>0</v>
      </c>
      <c r="CJ5">
        <v>0</v>
      </c>
      <c r="CK5">
        <v>0</v>
      </c>
      <c r="CL5">
        <v>0</v>
      </c>
      <c r="CM5">
        <v>1</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1</v>
      </c>
      <c r="DV5">
        <v>0</v>
      </c>
      <c r="DW5">
        <v>0</v>
      </c>
      <c r="DX5">
        <v>0</v>
      </c>
      <c r="DY5">
        <v>0</v>
      </c>
      <c r="DZ5">
        <v>0</v>
      </c>
      <c r="EA5">
        <v>1</v>
      </c>
      <c r="EB5">
        <v>0</v>
      </c>
      <c r="EC5">
        <v>0</v>
      </c>
      <c r="ED5">
        <v>0</v>
      </c>
      <c r="EE5">
        <v>0</v>
      </c>
      <c r="EF5">
        <v>2</v>
      </c>
      <c r="EG5">
        <v>2</v>
      </c>
      <c r="EH5">
        <v>0</v>
      </c>
      <c r="EI5">
        <v>1</v>
      </c>
      <c r="EJ5">
        <v>1</v>
      </c>
      <c r="EK5">
        <v>0</v>
      </c>
      <c r="EL5">
        <v>0</v>
      </c>
      <c r="EM5">
        <v>1</v>
      </c>
      <c r="EN5">
        <v>0</v>
      </c>
      <c r="EO5">
        <v>0</v>
      </c>
      <c r="EP5">
        <v>0</v>
      </c>
      <c r="EQ5">
        <v>0</v>
      </c>
      <c r="ER5">
        <v>0</v>
      </c>
      <c r="ES5">
        <v>0</v>
      </c>
      <c r="ET5">
        <v>0</v>
      </c>
      <c r="EU5">
        <v>1</v>
      </c>
      <c r="EV5">
        <v>0</v>
      </c>
      <c r="EW5">
        <v>1</v>
      </c>
      <c r="EX5">
        <v>0</v>
      </c>
      <c r="EY5">
        <v>0</v>
      </c>
      <c r="EZ5">
        <v>0</v>
      </c>
      <c r="FA5">
        <v>0</v>
      </c>
      <c r="FB5">
        <v>0</v>
      </c>
      <c r="FC5">
        <v>0</v>
      </c>
      <c r="FD5">
        <v>0</v>
      </c>
      <c r="FE5">
        <v>0</v>
      </c>
      <c r="FF5">
        <v>0</v>
      </c>
      <c r="FG5">
        <v>0</v>
      </c>
      <c r="FH5">
        <v>0</v>
      </c>
      <c r="FI5">
        <v>1</v>
      </c>
      <c r="FJ5">
        <v>0</v>
      </c>
      <c r="FK5">
        <v>1</v>
      </c>
      <c r="FL5">
        <v>1</v>
      </c>
      <c r="FM5">
        <v>0</v>
      </c>
      <c r="FN5">
        <v>1</v>
      </c>
      <c r="FO5">
        <v>0</v>
      </c>
      <c r="FP5">
        <v>0</v>
      </c>
      <c r="FQ5">
        <v>0</v>
      </c>
      <c r="FR5">
        <v>0</v>
      </c>
      <c r="FS5">
        <v>0</v>
      </c>
      <c r="FT5">
        <v>0</v>
      </c>
      <c r="FU5">
        <v>0</v>
      </c>
      <c r="FV5">
        <v>0</v>
      </c>
      <c r="FW5">
        <v>0</v>
      </c>
      <c r="FX5">
        <v>1</v>
      </c>
      <c r="FY5">
        <v>6</v>
      </c>
      <c r="FZ5">
        <v>2</v>
      </c>
      <c r="GA5">
        <v>1</v>
      </c>
      <c r="GB5">
        <v>8</v>
      </c>
      <c r="GC5">
        <v>0</v>
      </c>
      <c r="GD5">
        <v>3</v>
      </c>
      <c r="GE5">
        <v>1</v>
      </c>
      <c r="GF5">
        <v>0</v>
      </c>
      <c r="GG5">
        <v>1</v>
      </c>
      <c r="GH5">
        <v>1</v>
      </c>
      <c r="GI5">
        <v>0</v>
      </c>
      <c r="GJ5">
        <v>2</v>
      </c>
      <c r="GK5">
        <v>0</v>
      </c>
      <c r="GL5">
        <v>0</v>
      </c>
      <c r="GM5">
        <v>0</v>
      </c>
      <c r="GN5">
        <v>0</v>
      </c>
      <c r="GO5">
        <v>2</v>
      </c>
      <c r="GP5">
        <v>0</v>
      </c>
      <c r="GQ5">
        <v>1</v>
      </c>
      <c r="GR5">
        <v>4</v>
      </c>
      <c r="GS5">
        <v>0</v>
      </c>
      <c r="GT5">
        <v>1</v>
      </c>
      <c r="GU5">
        <v>1</v>
      </c>
      <c r="GV5">
        <v>1</v>
      </c>
      <c r="GW5">
        <v>1</v>
      </c>
      <c r="GX5">
        <v>0</v>
      </c>
      <c r="GY5">
        <v>1</v>
      </c>
      <c r="GZ5">
        <v>1</v>
      </c>
      <c r="HA5">
        <v>0</v>
      </c>
    </row>
    <row r="6" spans="1:209" x14ac:dyDescent="0.2">
      <c r="A6" s="11" t="str">
        <f>CONCATENATE("D6.",$B3)</f>
        <v>D6.opPass.Att</v>
      </c>
      <c r="B6" s="14">
        <f>VLOOKUP(B5,$AC2:$HA32,MATCH(A6,$AC1:$HA1,0),FALSE)</f>
        <v>2</v>
      </c>
      <c r="C6" s="3"/>
      <c r="D6" s="35"/>
      <c r="E6" s="21"/>
      <c r="F6" s="21"/>
      <c r="G6" s="21"/>
      <c r="H6" s="21"/>
      <c r="I6" s="41"/>
      <c r="J6" s="45"/>
      <c r="K6" s="21"/>
      <c r="L6" s="21"/>
      <c r="M6" s="21"/>
      <c r="N6" s="21"/>
      <c r="O6" s="21"/>
      <c r="P6" s="21"/>
      <c r="Q6" s="41"/>
      <c r="R6" s="45"/>
      <c r="S6" s="21"/>
      <c r="T6" s="21"/>
      <c r="U6" s="21"/>
      <c r="V6" s="21"/>
      <c r="W6" s="22"/>
      <c r="Y6" t="s">
        <v>229</v>
      </c>
      <c r="Z6" s="12">
        <f>MAX(CT2:DI29)</f>
        <v>4</v>
      </c>
      <c r="AA6" s="12">
        <f>MAX(CT31:DI32)</f>
        <v>4</v>
      </c>
      <c r="AC6" t="s">
        <v>8</v>
      </c>
      <c r="AD6" t="s">
        <v>205</v>
      </c>
      <c r="AE6">
        <v>1</v>
      </c>
      <c r="AF6">
        <v>97</v>
      </c>
      <c r="AG6">
        <v>1</v>
      </c>
      <c r="AH6">
        <v>0</v>
      </c>
      <c r="AI6">
        <v>1</v>
      </c>
      <c r="AJ6">
        <v>8</v>
      </c>
      <c r="AK6">
        <v>2</v>
      </c>
      <c r="AL6">
        <v>1</v>
      </c>
      <c r="AM6">
        <v>5</v>
      </c>
      <c r="AN6">
        <v>0</v>
      </c>
      <c r="AO6">
        <v>0</v>
      </c>
      <c r="AP6">
        <v>2</v>
      </c>
      <c r="AQ6">
        <v>0</v>
      </c>
      <c r="AR6">
        <v>2</v>
      </c>
      <c r="AS6">
        <v>9</v>
      </c>
      <c r="AT6">
        <v>0</v>
      </c>
      <c r="AU6">
        <v>1</v>
      </c>
      <c r="AV6">
        <v>0</v>
      </c>
      <c r="AW6">
        <v>0</v>
      </c>
      <c r="AX6">
        <v>0</v>
      </c>
      <c r="AY6">
        <v>1</v>
      </c>
      <c r="AZ6">
        <v>7</v>
      </c>
      <c r="BA6">
        <v>0</v>
      </c>
      <c r="BB6">
        <v>1</v>
      </c>
      <c r="BC6">
        <v>4</v>
      </c>
      <c r="BD6">
        <v>0</v>
      </c>
      <c r="BE6">
        <v>0</v>
      </c>
      <c r="BF6">
        <v>2</v>
      </c>
      <c r="BG6">
        <v>0</v>
      </c>
      <c r="BH6">
        <v>2</v>
      </c>
      <c r="BI6">
        <v>6</v>
      </c>
      <c r="BJ6">
        <v>0</v>
      </c>
      <c r="BK6">
        <v>0</v>
      </c>
      <c r="BL6">
        <v>0</v>
      </c>
      <c r="BM6">
        <v>0</v>
      </c>
      <c r="BN6">
        <v>0</v>
      </c>
      <c r="BO6">
        <v>1</v>
      </c>
      <c r="BP6">
        <v>0.875</v>
      </c>
      <c r="BQ6">
        <v>0</v>
      </c>
      <c r="BR6">
        <v>1</v>
      </c>
      <c r="BS6">
        <v>0.8</v>
      </c>
      <c r="BT6">
        <v>0</v>
      </c>
      <c r="BU6">
        <v>0</v>
      </c>
      <c r="BV6">
        <v>1</v>
      </c>
      <c r="BW6">
        <v>0</v>
      </c>
      <c r="BX6">
        <v>1</v>
      </c>
      <c r="BY6">
        <v>0.66666666666666696</v>
      </c>
      <c r="BZ6">
        <v>0</v>
      </c>
      <c r="CA6">
        <v>0</v>
      </c>
      <c r="CB6">
        <v>0</v>
      </c>
      <c r="CC6">
        <v>0</v>
      </c>
      <c r="CD6">
        <v>0</v>
      </c>
      <c r="CE6">
        <v>0</v>
      </c>
      <c r="CF6">
        <v>1</v>
      </c>
      <c r="CG6">
        <v>0</v>
      </c>
      <c r="CH6">
        <v>0</v>
      </c>
      <c r="CI6">
        <v>0</v>
      </c>
      <c r="CJ6">
        <v>0</v>
      </c>
      <c r="CK6">
        <v>0</v>
      </c>
      <c r="CL6">
        <v>1</v>
      </c>
      <c r="CM6">
        <v>0</v>
      </c>
      <c r="CN6">
        <v>0</v>
      </c>
      <c r="CO6">
        <v>1</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1</v>
      </c>
      <c r="DP6">
        <v>0</v>
      </c>
      <c r="DQ6">
        <v>0</v>
      </c>
      <c r="DR6">
        <v>0</v>
      </c>
      <c r="DS6">
        <v>0</v>
      </c>
      <c r="DT6">
        <v>0</v>
      </c>
      <c r="DU6">
        <v>0</v>
      </c>
      <c r="DV6">
        <v>0</v>
      </c>
      <c r="DW6">
        <v>1</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1</v>
      </c>
      <c r="EV6">
        <v>0</v>
      </c>
      <c r="EW6">
        <v>0</v>
      </c>
      <c r="EX6">
        <v>0</v>
      </c>
      <c r="EY6">
        <v>0</v>
      </c>
      <c r="EZ6">
        <v>0</v>
      </c>
      <c r="FA6">
        <v>0</v>
      </c>
      <c r="FB6">
        <v>0</v>
      </c>
      <c r="FC6">
        <v>0</v>
      </c>
      <c r="FD6">
        <v>0</v>
      </c>
      <c r="FE6">
        <v>0</v>
      </c>
      <c r="FF6">
        <v>0</v>
      </c>
      <c r="FG6">
        <v>0</v>
      </c>
      <c r="FH6">
        <v>0</v>
      </c>
      <c r="FI6">
        <v>1</v>
      </c>
      <c r="FJ6">
        <v>0</v>
      </c>
      <c r="FK6">
        <v>0</v>
      </c>
      <c r="FL6">
        <v>0</v>
      </c>
      <c r="FM6">
        <v>0</v>
      </c>
      <c r="FN6">
        <v>0</v>
      </c>
      <c r="FO6">
        <v>0</v>
      </c>
      <c r="FP6">
        <v>0</v>
      </c>
      <c r="FQ6">
        <v>0</v>
      </c>
      <c r="FR6">
        <v>0</v>
      </c>
      <c r="FS6">
        <v>0</v>
      </c>
      <c r="FT6">
        <v>0</v>
      </c>
      <c r="FU6">
        <v>0</v>
      </c>
      <c r="FV6">
        <v>0</v>
      </c>
      <c r="FW6">
        <v>1</v>
      </c>
      <c r="FX6">
        <v>4</v>
      </c>
      <c r="FY6">
        <v>2</v>
      </c>
      <c r="FZ6">
        <v>0</v>
      </c>
      <c r="GA6">
        <v>2</v>
      </c>
      <c r="GB6">
        <v>0</v>
      </c>
      <c r="GC6">
        <v>0</v>
      </c>
      <c r="GD6">
        <v>3</v>
      </c>
      <c r="GE6">
        <v>1</v>
      </c>
      <c r="GF6">
        <v>0</v>
      </c>
      <c r="GG6">
        <v>0</v>
      </c>
      <c r="GH6">
        <v>1</v>
      </c>
      <c r="GI6">
        <v>1</v>
      </c>
      <c r="GJ6">
        <v>0</v>
      </c>
      <c r="GK6">
        <v>0</v>
      </c>
      <c r="GL6">
        <v>0</v>
      </c>
      <c r="GM6">
        <v>1</v>
      </c>
      <c r="GN6">
        <v>1</v>
      </c>
      <c r="GO6">
        <v>1</v>
      </c>
      <c r="GP6">
        <v>1</v>
      </c>
      <c r="GQ6">
        <v>1</v>
      </c>
      <c r="GR6">
        <v>0</v>
      </c>
      <c r="GS6">
        <v>0</v>
      </c>
      <c r="GT6">
        <v>0</v>
      </c>
      <c r="GU6">
        <v>0</v>
      </c>
      <c r="GV6">
        <v>1</v>
      </c>
      <c r="GW6">
        <v>1</v>
      </c>
      <c r="GX6">
        <v>0</v>
      </c>
      <c r="GY6">
        <v>1</v>
      </c>
      <c r="GZ6">
        <v>0</v>
      </c>
      <c r="HA6">
        <v>0</v>
      </c>
    </row>
    <row r="7" spans="1:209" x14ac:dyDescent="0.2">
      <c r="A7" s="11" t="str">
        <f>CONCATENATE("D18.",$B3)</f>
        <v>D18.opPass.Att</v>
      </c>
      <c r="B7" s="14">
        <f>VLOOKUP(B5,$AC2:$HA32,MATCH(A7,$AC1:$HA1,0),FALSE)</f>
        <v>24</v>
      </c>
      <c r="C7" s="3"/>
      <c r="D7" s="35"/>
      <c r="E7" s="21"/>
      <c r="F7" s="21"/>
      <c r="G7" s="21"/>
      <c r="H7" s="21"/>
      <c r="I7" s="41"/>
      <c r="J7" s="45"/>
      <c r="K7" s="21"/>
      <c r="L7" s="21"/>
      <c r="M7" s="21"/>
      <c r="N7" s="21"/>
      <c r="O7" s="21"/>
      <c r="P7" s="21"/>
      <c r="Q7" s="41"/>
      <c r="R7" s="45"/>
      <c r="S7" s="21"/>
      <c r="T7" s="21"/>
      <c r="U7" s="21"/>
      <c r="V7" s="21"/>
      <c r="W7" s="22"/>
      <c r="Y7" t="s">
        <v>234</v>
      </c>
      <c r="Z7" s="12">
        <f>MAX(DJ2:DY29)</f>
        <v>2</v>
      </c>
      <c r="AA7" s="12">
        <f>MAX(DJ31:DY32)</f>
        <v>2</v>
      </c>
      <c r="AC7" t="s">
        <v>21</v>
      </c>
      <c r="AD7" t="s">
        <v>205</v>
      </c>
      <c r="AE7">
        <v>1</v>
      </c>
      <c r="AF7">
        <v>97</v>
      </c>
      <c r="AG7">
        <v>1</v>
      </c>
      <c r="AH7">
        <v>0</v>
      </c>
      <c r="AI7">
        <v>3</v>
      </c>
      <c r="AJ7">
        <v>2</v>
      </c>
      <c r="AK7">
        <v>13</v>
      </c>
      <c r="AL7">
        <v>2</v>
      </c>
      <c r="AM7">
        <v>0</v>
      </c>
      <c r="AN7">
        <v>13</v>
      </c>
      <c r="AO7">
        <v>5</v>
      </c>
      <c r="AP7">
        <v>2</v>
      </c>
      <c r="AQ7">
        <v>9</v>
      </c>
      <c r="AR7">
        <v>2</v>
      </c>
      <c r="AS7">
        <v>1</v>
      </c>
      <c r="AT7">
        <v>3</v>
      </c>
      <c r="AU7">
        <v>0</v>
      </c>
      <c r="AV7">
        <v>0</v>
      </c>
      <c r="AW7">
        <v>0</v>
      </c>
      <c r="AX7">
        <v>0</v>
      </c>
      <c r="AY7">
        <v>3</v>
      </c>
      <c r="AZ7">
        <v>2</v>
      </c>
      <c r="BA7">
        <v>12</v>
      </c>
      <c r="BB7">
        <v>2</v>
      </c>
      <c r="BC7">
        <v>0</v>
      </c>
      <c r="BD7">
        <v>12</v>
      </c>
      <c r="BE7">
        <v>3</v>
      </c>
      <c r="BF7">
        <v>1</v>
      </c>
      <c r="BG7">
        <v>9</v>
      </c>
      <c r="BH7">
        <v>1</v>
      </c>
      <c r="BI7">
        <v>1</v>
      </c>
      <c r="BJ7">
        <v>1</v>
      </c>
      <c r="BK7">
        <v>0</v>
      </c>
      <c r="BL7">
        <v>0</v>
      </c>
      <c r="BM7">
        <v>0</v>
      </c>
      <c r="BN7">
        <v>0</v>
      </c>
      <c r="BO7">
        <v>1</v>
      </c>
      <c r="BP7">
        <v>1</v>
      </c>
      <c r="BQ7">
        <v>0.92307692307692302</v>
      </c>
      <c r="BR7">
        <v>1</v>
      </c>
      <c r="BS7">
        <v>0</v>
      </c>
      <c r="BT7">
        <v>0.92307692307692302</v>
      </c>
      <c r="BU7">
        <v>0.6</v>
      </c>
      <c r="BV7">
        <v>0.5</v>
      </c>
      <c r="BW7">
        <v>1</v>
      </c>
      <c r="BX7">
        <v>0.5</v>
      </c>
      <c r="BY7">
        <v>1</v>
      </c>
      <c r="BZ7">
        <v>0.33333333333333298</v>
      </c>
      <c r="CA7">
        <v>0</v>
      </c>
      <c r="CB7">
        <v>0</v>
      </c>
      <c r="CC7">
        <v>0</v>
      </c>
      <c r="CD7">
        <v>0</v>
      </c>
      <c r="CE7">
        <v>1</v>
      </c>
      <c r="CF7">
        <v>1</v>
      </c>
      <c r="CG7">
        <v>1</v>
      </c>
      <c r="CH7">
        <v>0</v>
      </c>
      <c r="CI7">
        <v>0</v>
      </c>
      <c r="CJ7">
        <v>0</v>
      </c>
      <c r="CK7">
        <v>1</v>
      </c>
      <c r="CL7">
        <v>0</v>
      </c>
      <c r="CM7">
        <v>1</v>
      </c>
      <c r="CN7">
        <v>0</v>
      </c>
      <c r="CO7">
        <v>0</v>
      </c>
      <c r="CP7">
        <v>0</v>
      </c>
      <c r="CQ7">
        <v>0</v>
      </c>
      <c r="CR7">
        <v>0</v>
      </c>
      <c r="CS7">
        <v>0</v>
      </c>
      <c r="CT7">
        <v>0</v>
      </c>
      <c r="CU7">
        <v>0</v>
      </c>
      <c r="CV7">
        <v>0</v>
      </c>
      <c r="CW7">
        <v>0</v>
      </c>
      <c r="CX7">
        <v>0</v>
      </c>
      <c r="CY7">
        <v>0</v>
      </c>
      <c r="CZ7">
        <v>0</v>
      </c>
      <c r="DA7">
        <v>0</v>
      </c>
      <c r="DB7">
        <v>1</v>
      </c>
      <c r="DC7">
        <v>0</v>
      </c>
      <c r="DD7">
        <v>0</v>
      </c>
      <c r="DE7">
        <v>0</v>
      </c>
      <c r="DF7">
        <v>0</v>
      </c>
      <c r="DG7">
        <v>0</v>
      </c>
      <c r="DH7">
        <v>0</v>
      </c>
      <c r="DI7">
        <v>0</v>
      </c>
      <c r="DJ7">
        <v>0</v>
      </c>
      <c r="DK7">
        <v>0</v>
      </c>
      <c r="DL7">
        <v>0</v>
      </c>
      <c r="DM7">
        <v>0</v>
      </c>
      <c r="DN7">
        <v>0</v>
      </c>
      <c r="DO7">
        <v>0</v>
      </c>
      <c r="DP7">
        <v>0</v>
      </c>
      <c r="DQ7">
        <v>0</v>
      </c>
      <c r="DR7">
        <v>0</v>
      </c>
      <c r="DS7">
        <v>0</v>
      </c>
      <c r="DT7">
        <v>0</v>
      </c>
      <c r="DU7">
        <v>0</v>
      </c>
      <c r="DV7">
        <v>1</v>
      </c>
      <c r="DW7">
        <v>0</v>
      </c>
      <c r="DX7">
        <v>0</v>
      </c>
      <c r="DY7">
        <v>0</v>
      </c>
      <c r="DZ7">
        <v>0</v>
      </c>
      <c r="EA7">
        <v>0</v>
      </c>
      <c r="EB7">
        <v>0</v>
      </c>
      <c r="EC7">
        <v>0</v>
      </c>
      <c r="ED7">
        <v>0</v>
      </c>
      <c r="EE7">
        <v>0</v>
      </c>
      <c r="EF7">
        <v>1</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1</v>
      </c>
      <c r="FI7">
        <v>0</v>
      </c>
      <c r="FJ7">
        <v>0</v>
      </c>
      <c r="FK7">
        <v>0</v>
      </c>
      <c r="FL7">
        <v>0</v>
      </c>
      <c r="FM7">
        <v>2</v>
      </c>
      <c r="FN7">
        <v>0</v>
      </c>
      <c r="FO7">
        <v>0</v>
      </c>
      <c r="FP7">
        <v>0</v>
      </c>
      <c r="FQ7">
        <v>0</v>
      </c>
      <c r="FR7">
        <v>0</v>
      </c>
      <c r="FS7">
        <v>0</v>
      </c>
      <c r="FT7">
        <v>0</v>
      </c>
      <c r="FU7">
        <v>0</v>
      </c>
      <c r="FV7">
        <v>0</v>
      </c>
      <c r="FW7">
        <v>1</v>
      </c>
      <c r="FX7">
        <v>1</v>
      </c>
      <c r="FY7">
        <v>2</v>
      </c>
      <c r="FZ7">
        <v>0</v>
      </c>
      <c r="GA7">
        <v>3</v>
      </c>
      <c r="GB7">
        <v>1</v>
      </c>
      <c r="GC7">
        <v>6</v>
      </c>
      <c r="GD7">
        <v>1</v>
      </c>
      <c r="GE7">
        <v>2</v>
      </c>
      <c r="GF7">
        <v>3</v>
      </c>
      <c r="GG7">
        <v>0</v>
      </c>
      <c r="GH7">
        <v>0</v>
      </c>
      <c r="GI7">
        <v>0</v>
      </c>
      <c r="GJ7">
        <v>0</v>
      </c>
      <c r="GK7">
        <v>0</v>
      </c>
      <c r="GL7">
        <v>0</v>
      </c>
      <c r="GM7">
        <v>0</v>
      </c>
      <c r="GN7">
        <v>0</v>
      </c>
      <c r="GO7">
        <v>0</v>
      </c>
      <c r="GP7">
        <v>0</v>
      </c>
      <c r="GQ7">
        <v>0</v>
      </c>
      <c r="GR7">
        <v>3</v>
      </c>
      <c r="GS7">
        <v>3</v>
      </c>
      <c r="GT7">
        <v>0</v>
      </c>
      <c r="GU7">
        <v>0</v>
      </c>
      <c r="GV7">
        <v>0</v>
      </c>
      <c r="GW7">
        <v>0</v>
      </c>
      <c r="GX7">
        <v>1</v>
      </c>
      <c r="GY7">
        <v>0</v>
      </c>
      <c r="GZ7">
        <v>2</v>
      </c>
      <c r="HA7">
        <v>0</v>
      </c>
    </row>
    <row r="8" spans="1:209" x14ac:dyDescent="0.2">
      <c r="A8" s="11" t="str">
        <f>CONCATENATE("DL.",$B3)</f>
        <v>DL.opPass.Att</v>
      </c>
      <c r="B8" s="14">
        <f>VLOOKUP(B5,$AC2:$HA32,MATCH(A8,$AC1:$HA1,0),FALSE)</f>
        <v>33</v>
      </c>
      <c r="C8" s="3"/>
      <c r="D8" s="35"/>
      <c r="E8" s="21"/>
      <c r="F8" s="21"/>
      <c r="G8" s="21"/>
      <c r="H8" s="21"/>
      <c r="I8" s="41"/>
      <c r="J8" s="45"/>
      <c r="K8" s="21"/>
      <c r="L8" s="21"/>
      <c r="M8" s="21"/>
      <c r="N8" s="21"/>
      <c r="O8" s="21"/>
      <c r="P8" s="21"/>
      <c r="Q8" s="41"/>
      <c r="R8" s="45"/>
      <c r="S8" s="21"/>
      <c r="T8" s="21"/>
      <c r="U8" s="21"/>
      <c r="V8" s="21"/>
      <c r="W8" s="22"/>
      <c r="Y8" t="s">
        <v>235</v>
      </c>
      <c r="Z8" s="12">
        <f>MAX(DZ2:EO29)</f>
        <v>2</v>
      </c>
      <c r="AA8" s="12">
        <f>MAX(DZ31:EO32)</f>
        <v>7</v>
      </c>
      <c r="AC8" t="s">
        <v>215</v>
      </c>
      <c r="AD8" t="s">
        <v>205</v>
      </c>
      <c r="AE8">
        <v>1</v>
      </c>
      <c r="AF8">
        <v>97</v>
      </c>
      <c r="AG8">
        <v>1</v>
      </c>
      <c r="AH8">
        <v>0</v>
      </c>
      <c r="AI8">
        <v>4</v>
      </c>
      <c r="AJ8">
        <v>17</v>
      </c>
      <c r="AK8">
        <v>7</v>
      </c>
      <c r="AL8">
        <v>0</v>
      </c>
      <c r="AM8">
        <v>7</v>
      </c>
      <c r="AN8">
        <v>6</v>
      </c>
      <c r="AO8">
        <v>1</v>
      </c>
      <c r="AP8">
        <v>6</v>
      </c>
      <c r="AQ8">
        <v>0</v>
      </c>
      <c r="AR8">
        <v>0</v>
      </c>
      <c r="AS8">
        <v>0</v>
      </c>
      <c r="AT8">
        <v>0</v>
      </c>
      <c r="AU8">
        <v>0</v>
      </c>
      <c r="AV8">
        <v>1</v>
      </c>
      <c r="AW8">
        <v>0</v>
      </c>
      <c r="AX8">
        <v>0</v>
      </c>
      <c r="AY8">
        <v>3</v>
      </c>
      <c r="AZ8">
        <v>15</v>
      </c>
      <c r="BA8">
        <v>6</v>
      </c>
      <c r="BB8">
        <v>0</v>
      </c>
      <c r="BC8">
        <v>7</v>
      </c>
      <c r="BD8">
        <v>6</v>
      </c>
      <c r="BE8">
        <v>1</v>
      </c>
      <c r="BF8">
        <v>3</v>
      </c>
      <c r="BG8">
        <v>0</v>
      </c>
      <c r="BH8">
        <v>0</v>
      </c>
      <c r="BI8">
        <v>0</v>
      </c>
      <c r="BJ8">
        <v>0</v>
      </c>
      <c r="BK8">
        <v>0</v>
      </c>
      <c r="BL8">
        <v>1</v>
      </c>
      <c r="BM8">
        <v>0</v>
      </c>
      <c r="BN8">
        <v>0</v>
      </c>
      <c r="BO8">
        <v>0.75</v>
      </c>
      <c r="BP8">
        <v>0.88235294117647101</v>
      </c>
      <c r="BQ8">
        <v>0.85714285714285698</v>
      </c>
      <c r="BR8">
        <v>0</v>
      </c>
      <c r="BS8">
        <v>1</v>
      </c>
      <c r="BT8">
        <v>1</v>
      </c>
      <c r="BU8">
        <v>1</v>
      </c>
      <c r="BV8">
        <v>0.5</v>
      </c>
      <c r="BW8">
        <v>0</v>
      </c>
      <c r="BX8">
        <v>0</v>
      </c>
      <c r="BY8">
        <v>0</v>
      </c>
      <c r="BZ8">
        <v>0</v>
      </c>
      <c r="CA8">
        <v>0</v>
      </c>
      <c r="CB8">
        <v>1</v>
      </c>
      <c r="CC8">
        <v>0</v>
      </c>
      <c r="CD8">
        <v>0</v>
      </c>
      <c r="CE8">
        <v>0</v>
      </c>
      <c r="CF8">
        <v>0</v>
      </c>
      <c r="CG8">
        <v>2</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1</v>
      </c>
      <c r="FI8">
        <v>1</v>
      </c>
      <c r="FJ8">
        <v>0</v>
      </c>
      <c r="FK8">
        <v>0</v>
      </c>
      <c r="FL8">
        <v>0</v>
      </c>
      <c r="FM8">
        <v>0</v>
      </c>
      <c r="FN8">
        <v>0</v>
      </c>
      <c r="FO8">
        <v>0</v>
      </c>
      <c r="FP8">
        <v>0</v>
      </c>
      <c r="FQ8">
        <v>0</v>
      </c>
      <c r="FR8">
        <v>0</v>
      </c>
      <c r="FS8">
        <v>0</v>
      </c>
      <c r="FT8">
        <v>0</v>
      </c>
      <c r="FU8">
        <v>0</v>
      </c>
      <c r="FV8">
        <v>0</v>
      </c>
      <c r="FW8">
        <v>3</v>
      </c>
      <c r="FX8">
        <v>3</v>
      </c>
      <c r="FY8">
        <v>3</v>
      </c>
      <c r="FZ8">
        <v>0</v>
      </c>
      <c r="GA8">
        <v>0</v>
      </c>
      <c r="GB8">
        <v>0</v>
      </c>
      <c r="GC8">
        <v>0</v>
      </c>
      <c r="GD8">
        <v>0</v>
      </c>
      <c r="GE8">
        <v>0</v>
      </c>
      <c r="GF8">
        <v>0</v>
      </c>
      <c r="GG8">
        <v>0</v>
      </c>
      <c r="GH8">
        <v>0</v>
      </c>
      <c r="GI8">
        <v>0</v>
      </c>
      <c r="GJ8">
        <v>0</v>
      </c>
      <c r="GK8">
        <v>0</v>
      </c>
      <c r="GL8">
        <v>0</v>
      </c>
      <c r="GM8">
        <v>1</v>
      </c>
      <c r="GN8">
        <v>2</v>
      </c>
      <c r="GO8">
        <v>1</v>
      </c>
      <c r="GP8">
        <v>0</v>
      </c>
      <c r="GQ8">
        <v>4</v>
      </c>
      <c r="GR8">
        <v>2</v>
      </c>
      <c r="GS8">
        <v>0</v>
      </c>
      <c r="GT8">
        <v>1</v>
      </c>
      <c r="GU8">
        <v>0</v>
      </c>
      <c r="GV8">
        <v>0</v>
      </c>
      <c r="GW8">
        <v>0</v>
      </c>
      <c r="GX8">
        <v>0</v>
      </c>
      <c r="GY8">
        <v>0</v>
      </c>
      <c r="GZ8">
        <v>0</v>
      </c>
      <c r="HA8">
        <v>0</v>
      </c>
    </row>
    <row r="9" spans="1:209" x14ac:dyDescent="0.2">
      <c r="A9" s="11" t="str">
        <f>CONCATENATE("DC.",$B3)</f>
        <v>DC.opPass.Att</v>
      </c>
      <c r="B9" s="14">
        <f>VLOOKUP(B5,$AC2:$HA32,MATCH(A9,$AC1:$HA1,0),FALSE)</f>
        <v>55</v>
      </c>
      <c r="C9" s="3"/>
      <c r="D9" s="35"/>
      <c r="E9" s="21"/>
      <c r="F9" s="21"/>
      <c r="G9" s="21"/>
      <c r="H9" s="21"/>
      <c r="I9" s="41"/>
      <c r="J9" s="45"/>
      <c r="K9" s="21"/>
      <c r="L9" s="21"/>
      <c r="M9" s="21"/>
      <c r="N9" s="21"/>
      <c r="O9" s="21"/>
      <c r="P9" s="21"/>
      <c r="Q9" s="41"/>
      <c r="R9" s="45"/>
      <c r="S9" s="21"/>
      <c r="T9" s="21"/>
      <c r="U9" s="21"/>
      <c r="V9" s="21"/>
      <c r="W9" s="22"/>
      <c r="Y9" t="s">
        <v>236</v>
      </c>
      <c r="Z9" s="12">
        <f>MAX(EP2:FE29)</f>
        <v>3</v>
      </c>
      <c r="AA9" s="12">
        <f>MAX(EP31:FE32)</f>
        <v>7</v>
      </c>
      <c r="AC9" t="s">
        <v>216</v>
      </c>
      <c r="AD9" t="s">
        <v>205</v>
      </c>
      <c r="AE9">
        <v>1</v>
      </c>
      <c r="AF9">
        <v>90</v>
      </c>
      <c r="AG9">
        <v>1</v>
      </c>
      <c r="AH9">
        <v>0</v>
      </c>
      <c r="AI9">
        <v>0</v>
      </c>
      <c r="AJ9">
        <v>0</v>
      </c>
      <c r="AK9">
        <v>1</v>
      </c>
      <c r="AL9">
        <v>0</v>
      </c>
      <c r="AM9">
        <v>3</v>
      </c>
      <c r="AN9">
        <v>1</v>
      </c>
      <c r="AO9">
        <v>0</v>
      </c>
      <c r="AP9">
        <v>1</v>
      </c>
      <c r="AQ9">
        <v>5</v>
      </c>
      <c r="AR9">
        <v>1</v>
      </c>
      <c r="AS9">
        <v>2</v>
      </c>
      <c r="AT9">
        <v>1</v>
      </c>
      <c r="AU9">
        <v>3</v>
      </c>
      <c r="AV9">
        <v>1</v>
      </c>
      <c r="AW9">
        <v>0</v>
      </c>
      <c r="AX9">
        <v>0</v>
      </c>
      <c r="AY9">
        <v>0</v>
      </c>
      <c r="AZ9">
        <v>0</v>
      </c>
      <c r="BA9">
        <v>0</v>
      </c>
      <c r="BB9">
        <v>0</v>
      </c>
      <c r="BC9">
        <v>1</v>
      </c>
      <c r="BD9">
        <v>1</v>
      </c>
      <c r="BE9">
        <v>0</v>
      </c>
      <c r="BF9">
        <v>1</v>
      </c>
      <c r="BG9">
        <v>5</v>
      </c>
      <c r="BH9">
        <v>1</v>
      </c>
      <c r="BI9">
        <v>1</v>
      </c>
      <c r="BJ9">
        <v>1</v>
      </c>
      <c r="BK9">
        <v>1</v>
      </c>
      <c r="BL9">
        <v>1</v>
      </c>
      <c r="BM9">
        <v>0</v>
      </c>
      <c r="BN9">
        <v>0</v>
      </c>
      <c r="BO9">
        <v>0</v>
      </c>
      <c r="BP9">
        <v>0</v>
      </c>
      <c r="BQ9">
        <v>0</v>
      </c>
      <c r="BR9">
        <v>0</v>
      </c>
      <c r="BS9">
        <v>0.33333333333333298</v>
      </c>
      <c r="BT9">
        <v>1</v>
      </c>
      <c r="BU9">
        <v>0</v>
      </c>
      <c r="BV9">
        <v>1</v>
      </c>
      <c r="BW9">
        <v>1</v>
      </c>
      <c r="BX9">
        <v>1</v>
      </c>
      <c r="BY9">
        <v>0.5</v>
      </c>
      <c r="BZ9">
        <v>1</v>
      </c>
      <c r="CA9">
        <v>0.33333333333333298</v>
      </c>
      <c r="CB9">
        <v>1</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1</v>
      </c>
      <c r="EH9">
        <v>0</v>
      </c>
      <c r="EI9">
        <v>1</v>
      </c>
      <c r="EJ9">
        <v>1</v>
      </c>
      <c r="EK9">
        <v>0</v>
      </c>
      <c r="EL9">
        <v>0</v>
      </c>
      <c r="EM9">
        <v>1</v>
      </c>
      <c r="EN9">
        <v>1</v>
      </c>
      <c r="EO9">
        <v>0</v>
      </c>
      <c r="EP9">
        <v>1</v>
      </c>
      <c r="EQ9">
        <v>0</v>
      </c>
      <c r="ER9">
        <v>0</v>
      </c>
      <c r="ES9">
        <v>0</v>
      </c>
      <c r="ET9">
        <v>0</v>
      </c>
      <c r="EU9">
        <v>0</v>
      </c>
      <c r="EV9">
        <v>0</v>
      </c>
      <c r="EW9">
        <v>0</v>
      </c>
      <c r="EX9">
        <v>0</v>
      </c>
      <c r="EY9">
        <v>0</v>
      </c>
      <c r="EZ9">
        <v>0</v>
      </c>
      <c r="FA9">
        <v>0</v>
      </c>
      <c r="FB9">
        <v>0</v>
      </c>
      <c r="FC9">
        <v>0</v>
      </c>
      <c r="FD9">
        <v>1</v>
      </c>
      <c r="FE9">
        <v>1</v>
      </c>
      <c r="FF9">
        <v>0</v>
      </c>
      <c r="FG9">
        <v>0</v>
      </c>
      <c r="FH9">
        <v>0</v>
      </c>
      <c r="FI9">
        <v>0</v>
      </c>
      <c r="FJ9">
        <v>0</v>
      </c>
      <c r="FK9">
        <v>0</v>
      </c>
      <c r="FL9">
        <v>0</v>
      </c>
      <c r="FM9">
        <v>0</v>
      </c>
      <c r="FN9">
        <v>0</v>
      </c>
      <c r="FO9">
        <v>0</v>
      </c>
      <c r="FP9">
        <v>1</v>
      </c>
      <c r="FQ9">
        <v>0</v>
      </c>
      <c r="FR9">
        <v>0</v>
      </c>
      <c r="FS9">
        <v>0</v>
      </c>
      <c r="FT9">
        <v>0</v>
      </c>
      <c r="FU9">
        <v>0</v>
      </c>
      <c r="FV9">
        <v>0</v>
      </c>
      <c r="FW9">
        <v>0</v>
      </c>
      <c r="FX9">
        <v>0</v>
      </c>
      <c r="FY9">
        <v>0</v>
      </c>
      <c r="FZ9">
        <v>2</v>
      </c>
      <c r="GA9">
        <v>2</v>
      </c>
      <c r="GB9">
        <v>2</v>
      </c>
      <c r="GC9">
        <v>0</v>
      </c>
      <c r="GD9">
        <v>2</v>
      </c>
      <c r="GE9">
        <v>1</v>
      </c>
      <c r="GF9">
        <v>5</v>
      </c>
      <c r="GG9">
        <v>1</v>
      </c>
      <c r="GH9">
        <v>4</v>
      </c>
      <c r="GI9">
        <v>4</v>
      </c>
      <c r="GJ9">
        <v>6</v>
      </c>
      <c r="GK9">
        <v>0</v>
      </c>
      <c r="GL9">
        <v>0</v>
      </c>
      <c r="GM9">
        <v>0</v>
      </c>
      <c r="GN9">
        <v>1</v>
      </c>
      <c r="GO9">
        <v>0</v>
      </c>
      <c r="GP9">
        <v>0</v>
      </c>
      <c r="GQ9">
        <v>0</v>
      </c>
      <c r="GR9">
        <v>0</v>
      </c>
      <c r="GS9">
        <v>0</v>
      </c>
      <c r="GT9">
        <v>0</v>
      </c>
      <c r="GU9">
        <v>2</v>
      </c>
      <c r="GV9">
        <v>1</v>
      </c>
      <c r="GW9">
        <v>1</v>
      </c>
      <c r="GX9">
        <v>0</v>
      </c>
      <c r="GY9">
        <v>1</v>
      </c>
      <c r="GZ9">
        <v>1</v>
      </c>
      <c r="HA9">
        <v>0</v>
      </c>
    </row>
    <row r="10" spans="1:209" x14ac:dyDescent="0.2">
      <c r="A10" s="11" t="str">
        <f>CONCATENATE("DR.",$B3)</f>
        <v>DR.opPass.Att</v>
      </c>
      <c r="B10" s="14">
        <f>VLOOKUP(B5,$AC2:$HA32,MATCH(A10,$AC1:$HA1,0),FALSE)</f>
        <v>21</v>
      </c>
      <c r="C10" s="3"/>
      <c r="D10" s="47"/>
      <c r="E10" s="48"/>
      <c r="F10" s="48"/>
      <c r="G10" s="48"/>
      <c r="H10" s="48"/>
      <c r="I10" s="49"/>
      <c r="J10" s="53"/>
      <c r="K10" s="48"/>
      <c r="L10" s="48"/>
      <c r="M10" s="48"/>
      <c r="N10" s="48"/>
      <c r="O10" s="48"/>
      <c r="P10" s="48"/>
      <c r="Q10" s="49"/>
      <c r="R10" s="53"/>
      <c r="S10" s="48"/>
      <c r="T10" s="48"/>
      <c r="U10" s="48"/>
      <c r="V10" s="48"/>
      <c r="W10" s="54"/>
      <c r="Y10" t="s">
        <v>237</v>
      </c>
      <c r="Z10" s="12">
        <f>MAX(FF2:FU29)</f>
        <v>2</v>
      </c>
      <c r="AA10" s="12">
        <f>MAX(FF31:FU32)</f>
        <v>4</v>
      </c>
      <c r="AC10" t="s">
        <v>217</v>
      </c>
      <c r="AD10" t="s">
        <v>205</v>
      </c>
      <c r="AE10">
        <v>1</v>
      </c>
      <c r="AF10">
        <v>2</v>
      </c>
      <c r="AG10">
        <v>0</v>
      </c>
      <c r="AH10">
        <v>0</v>
      </c>
      <c r="AI10">
        <v>0</v>
      </c>
      <c r="AJ10">
        <v>0</v>
      </c>
      <c r="AK10">
        <v>0</v>
      </c>
      <c r="AL10">
        <v>0</v>
      </c>
      <c r="AM10">
        <v>0</v>
      </c>
      <c r="AN10">
        <v>0</v>
      </c>
      <c r="AO10">
        <v>0</v>
      </c>
      <c r="AP10">
        <v>0</v>
      </c>
      <c r="AQ10">
        <v>0</v>
      </c>
      <c r="AR10">
        <v>0</v>
      </c>
      <c r="AS10">
        <v>1</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1</v>
      </c>
      <c r="GX10">
        <v>0</v>
      </c>
      <c r="GY10">
        <v>0</v>
      </c>
      <c r="GZ10">
        <v>0</v>
      </c>
      <c r="HA10">
        <v>0</v>
      </c>
    </row>
    <row r="11" spans="1:209" x14ac:dyDescent="0.2">
      <c r="A11" s="11" t="str">
        <f>CONCATENATE("DML.",$B3)</f>
        <v>DML.opPass.Att</v>
      </c>
      <c r="B11" s="14">
        <f>VLOOKUP(B5,$AC2:$HA32,MATCH(A11,$AC1:$HA1,0),FALSE)</f>
        <v>26</v>
      </c>
      <c r="C11" s="4"/>
      <c r="D11" s="55">
        <f>B14</f>
        <v>21</v>
      </c>
      <c r="E11" s="56"/>
      <c r="F11" s="56"/>
      <c r="G11" s="56"/>
      <c r="H11" s="56"/>
      <c r="I11" s="57"/>
      <c r="J11" s="59">
        <f>B15</f>
        <v>37</v>
      </c>
      <c r="K11" s="56"/>
      <c r="L11" s="56"/>
      <c r="M11" s="56"/>
      <c r="N11" s="56"/>
      <c r="O11" s="56"/>
      <c r="P11" s="56"/>
      <c r="Q11" s="57"/>
      <c r="R11" s="59">
        <f>B16</f>
        <v>27</v>
      </c>
      <c r="S11" s="56"/>
      <c r="T11" s="56"/>
      <c r="U11" s="56"/>
      <c r="V11" s="56"/>
      <c r="W11" s="61"/>
      <c r="Y11" t="s">
        <v>238</v>
      </c>
      <c r="Z11" s="12">
        <f>MAX(FV2:GK29)</f>
        <v>8</v>
      </c>
      <c r="AA11" s="12">
        <f>MAX(FV31:GK32)</f>
        <v>23</v>
      </c>
      <c r="AC11" t="s">
        <v>218</v>
      </c>
      <c r="AD11" t="s">
        <v>205</v>
      </c>
      <c r="AE11">
        <v>1</v>
      </c>
      <c r="AF11">
        <v>7</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row>
    <row r="12" spans="1:209" x14ac:dyDescent="0.2">
      <c r="A12" s="11" t="str">
        <f>CONCATENATE("DMC.",$B3)</f>
        <v>DMC.opPass.Att</v>
      </c>
      <c r="B12" s="14">
        <f>VLOOKUP(B5,$AC2:$HA32,MATCH(A12,$AC1:$HA1,0),FALSE)</f>
        <v>54</v>
      </c>
      <c r="C12" s="4"/>
      <c r="D12" s="35"/>
      <c r="E12" s="21"/>
      <c r="F12" s="21"/>
      <c r="G12" s="21"/>
      <c r="H12" s="21"/>
      <c r="I12" s="41"/>
      <c r="J12" s="45"/>
      <c r="K12" s="21"/>
      <c r="L12" s="21"/>
      <c r="M12" s="21"/>
      <c r="N12" s="21"/>
      <c r="O12" s="21"/>
      <c r="P12" s="21"/>
      <c r="Q12" s="41"/>
      <c r="R12" s="45"/>
      <c r="S12" s="21"/>
      <c r="T12" s="21"/>
      <c r="U12" s="21"/>
      <c r="V12" s="21"/>
      <c r="W12" s="22"/>
      <c r="Y12" t="s">
        <v>231</v>
      </c>
      <c r="Z12" s="12">
        <f>MAX(GL2:HA29)</f>
        <v>6</v>
      </c>
      <c r="AA12" s="12">
        <f>MAX(GL31:HA32)</f>
        <v>15</v>
      </c>
      <c r="AC12" t="s">
        <v>220</v>
      </c>
      <c r="AD12" t="s">
        <v>205</v>
      </c>
      <c r="AE12">
        <v>1</v>
      </c>
      <c r="AF12">
        <v>60</v>
      </c>
      <c r="AG12">
        <v>1</v>
      </c>
      <c r="AH12">
        <v>0</v>
      </c>
      <c r="AI12">
        <v>0</v>
      </c>
      <c r="AJ12">
        <v>1</v>
      </c>
      <c r="AK12">
        <v>2</v>
      </c>
      <c r="AL12">
        <v>0</v>
      </c>
      <c r="AM12">
        <v>2</v>
      </c>
      <c r="AN12">
        <v>3</v>
      </c>
      <c r="AO12">
        <v>3</v>
      </c>
      <c r="AP12">
        <v>1</v>
      </c>
      <c r="AQ12">
        <v>6</v>
      </c>
      <c r="AR12">
        <v>5</v>
      </c>
      <c r="AS12">
        <v>3</v>
      </c>
      <c r="AT12">
        <v>1</v>
      </c>
      <c r="AU12">
        <v>1</v>
      </c>
      <c r="AV12">
        <v>0</v>
      </c>
      <c r="AW12">
        <v>0</v>
      </c>
      <c r="AX12">
        <v>0</v>
      </c>
      <c r="AY12">
        <v>0</v>
      </c>
      <c r="AZ12">
        <v>0</v>
      </c>
      <c r="BA12">
        <v>2</v>
      </c>
      <c r="BB12">
        <v>0</v>
      </c>
      <c r="BC12">
        <v>2</v>
      </c>
      <c r="BD12">
        <v>2</v>
      </c>
      <c r="BE12">
        <v>3</v>
      </c>
      <c r="BF12">
        <v>1</v>
      </c>
      <c r="BG12">
        <v>5</v>
      </c>
      <c r="BH12">
        <v>3</v>
      </c>
      <c r="BI12">
        <v>3</v>
      </c>
      <c r="BJ12">
        <v>1</v>
      </c>
      <c r="BK12">
        <v>1</v>
      </c>
      <c r="BL12">
        <v>0</v>
      </c>
      <c r="BM12">
        <v>0</v>
      </c>
      <c r="BN12">
        <v>0</v>
      </c>
      <c r="BO12">
        <v>0</v>
      </c>
      <c r="BP12">
        <v>0</v>
      </c>
      <c r="BQ12">
        <v>1</v>
      </c>
      <c r="BR12">
        <v>0</v>
      </c>
      <c r="BS12">
        <v>1</v>
      </c>
      <c r="BT12">
        <v>0.66666666666666696</v>
      </c>
      <c r="BU12">
        <v>1</v>
      </c>
      <c r="BV12">
        <v>1</v>
      </c>
      <c r="BW12">
        <v>0.83333333333333304</v>
      </c>
      <c r="BX12">
        <v>0.6</v>
      </c>
      <c r="BY12">
        <v>1</v>
      </c>
      <c r="BZ12">
        <v>1</v>
      </c>
      <c r="CA12">
        <v>1</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1</v>
      </c>
      <c r="EV12">
        <v>0</v>
      </c>
      <c r="EW12">
        <v>0</v>
      </c>
      <c r="EX12">
        <v>0</v>
      </c>
      <c r="EY12">
        <v>0</v>
      </c>
      <c r="EZ12">
        <v>1</v>
      </c>
      <c r="FA12">
        <v>0</v>
      </c>
      <c r="FB12">
        <v>0</v>
      </c>
      <c r="FC12">
        <v>1</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1</v>
      </c>
      <c r="GB12">
        <v>6</v>
      </c>
      <c r="GC12">
        <v>1</v>
      </c>
      <c r="GD12">
        <v>2</v>
      </c>
      <c r="GE12">
        <v>2</v>
      </c>
      <c r="GF12">
        <v>2</v>
      </c>
      <c r="GG12">
        <v>2</v>
      </c>
      <c r="GH12">
        <v>3</v>
      </c>
      <c r="GI12">
        <v>4</v>
      </c>
      <c r="GJ12">
        <v>1</v>
      </c>
      <c r="GK12">
        <v>0</v>
      </c>
      <c r="GL12">
        <v>0</v>
      </c>
      <c r="GM12">
        <v>0</v>
      </c>
      <c r="GN12">
        <v>1</v>
      </c>
      <c r="GO12">
        <v>0</v>
      </c>
      <c r="GP12">
        <v>1</v>
      </c>
      <c r="GQ12">
        <v>0</v>
      </c>
      <c r="GR12">
        <v>1</v>
      </c>
      <c r="GS12">
        <v>1</v>
      </c>
      <c r="GT12">
        <v>1</v>
      </c>
      <c r="GU12">
        <v>1</v>
      </c>
      <c r="GV12">
        <v>1</v>
      </c>
      <c r="GW12">
        <v>2</v>
      </c>
      <c r="GX12">
        <v>1</v>
      </c>
      <c r="GY12">
        <v>0</v>
      </c>
      <c r="GZ12">
        <v>0</v>
      </c>
      <c r="HA12">
        <v>0</v>
      </c>
    </row>
    <row r="13" spans="1:209" x14ac:dyDescent="0.2">
      <c r="A13" s="11" t="str">
        <f>CONCATENATE("DMR.",$B3)</f>
        <v>DMR.opPass.Att</v>
      </c>
      <c r="B13" s="14">
        <f>VLOOKUP(B5,$AC2:$HA32,MATCH(A13,$AC1:$HA1,0),FALSE)</f>
        <v>34</v>
      </c>
      <c r="C13" s="4"/>
      <c r="D13" s="35"/>
      <c r="E13" s="21"/>
      <c r="F13" s="21"/>
      <c r="G13" s="21"/>
      <c r="H13" s="21"/>
      <c r="I13" s="41"/>
      <c r="J13" s="45"/>
      <c r="K13" s="21"/>
      <c r="L13" s="21"/>
      <c r="M13" s="21"/>
      <c r="N13" s="21"/>
      <c r="O13" s="21"/>
      <c r="P13" s="21"/>
      <c r="Q13" s="41"/>
      <c r="R13" s="45"/>
      <c r="S13" s="21"/>
      <c r="T13" s="21"/>
      <c r="U13" s="21"/>
      <c r="V13" s="21"/>
      <c r="W13" s="22"/>
      <c r="Y13" s="2"/>
      <c r="Z13" s="2"/>
      <c r="AC13" t="s">
        <v>16</v>
      </c>
      <c r="AD13" t="s">
        <v>205</v>
      </c>
      <c r="AE13">
        <v>1</v>
      </c>
      <c r="AF13">
        <v>97</v>
      </c>
      <c r="AG13">
        <v>1</v>
      </c>
      <c r="AH13">
        <v>0</v>
      </c>
      <c r="AI13">
        <v>3</v>
      </c>
      <c r="AJ13">
        <v>1</v>
      </c>
      <c r="AK13">
        <v>20</v>
      </c>
      <c r="AL13">
        <v>10</v>
      </c>
      <c r="AM13">
        <v>0</v>
      </c>
      <c r="AN13">
        <v>9</v>
      </c>
      <c r="AO13">
        <v>9</v>
      </c>
      <c r="AP13">
        <v>0</v>
      </c>
      <c r="AQ13">
        <v>3</v>
      </c>
      <c r="AR13">
        <v>2</v>
      </c>
      <c r="AS13">
        <v>0</v>
      </c>
      <c r="AT13">
        <v>0</v>
      </c>
      <c r="AU13">
        <v>0</v>
      </c>
      <c r="AV13">
        <v>0</v>
      </c>
      <c r="AW13">
        <v>0</v>
      </c>
      <c r="AX13">
        <v>0</v>
      </c>
      <c r="AY13">
        <v>3</v>
      </c>
      <c r="AZ13">
        <v>1</v>
      </c>
      <c r="BA13">
        <v>19</v>
      </c>
      <c r="BB13">
        <v>8</v>
      </c>
      <c r="BC13">
        <v>0</v>
      </c>
      <c r="BD13">
        <v>9</v>
      </c>
      <c r="BE13">
        <v>5</v>
      </c>
      <c r="BF13">
        <v>0</v>
      </c>
      <c r="BG13">
        <v>2</v>
      </c>
      <c r="BH13">
        <v>2</v>
      </c>
      <c r="BI13">
        <v>0</v>
      </c>
      <c r="BJ13">
        <v>0</v>
      </c>
      <c r="BK13">
        <v>0</v>
      </c>
      <c r="BL13">
        <v>0</v>
      </c>
      <c r="BM13">
        <v>0</v>
      </c>
      <c r="BN13">
        <v>0</v>
      </c>
      <c r="BO13">
        <v>1</v>
      </c>
      <c r="BP13">
        <v>1</v>
      </c>
      <c r="BQ13">
        <v>0.95</v>
      </c>
      <c r="BR13">
        <v>0.8</v>
      </c>
      <c r="BS13">
        <v>0</v>
      </c>
      <c r="BT13">
        <v>1</v>
      </c>
      <c r="BU13">
        <v>0.55555555555555602</v>
      </c>
      <c r="BV13">
        <v>0</v>
      </c>
      <c r="BW13">
        <v>0.66666666666666696</v>
      </c>
      <c r="BX13">
        <v>1</v>
      </c>
      <c r="BY13">
        <v>0</v>
      </c>
      <c r="BZ13">
        <v>0</v>
      </c>
      <c r="CA13">
        <v>0</v>
      </c>
      <c r="CB13">
        <v>0</v>
      </c>
      <c r="CC13">
        <v>0</v>
      </c>
      <c r="CD13">
        <v>0</v>
      </c>
      <c r="CE13">
        <v>1</v>
      </c>
      <c r="CF13">
        <v>0</v>
      </c>
      <c r="CG13">
        <v>0</v>
      </c>
      <c r="CH13">
        <v>2</v>
      </c>
      <c r="CI13">
        <v>0</v>
      </c>
      <c r="CJ13">
        <v>2</v>
      </c>
      <c r="CK13">
        <v>1</v>
      </c>
      <c r="CL13">
        <v>1</v>
      </c>
      <c r="CM13">
        <v>0</v>
      </c>
      <c r="CN13">
        <v>0</v>
      </c>
      <c r="CO13">
        <v>0</v>
      </c>
      <c r="CP13">
        <v>0</v>
      </c>
      <c r="CQ13">
        <v>0</v>
      </c>
      <c r="CR13">
        <v>0</v>
      </c>
      <c r="CS13">
        <v>0</v>
      </c>
      <c r="CT13">
        <v>0</v>
      </c>
      <c r="CU13">
        <v>0</v>
      </c>
      <c r="CV13">
        <v>0</v>
      </c>
      <c r="CW13">
        <v>1</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1</v>
      </c>
      <c r="EG13">
        <v>0</v>
      </c>
      <c r="EH13">
        <v>0</v>
      </c>
      <c r="EI13">
        <v>0</v>
      </c>
      <c r="EJ13">
        <v>0</v>
      </c>
      <c r="EK13">
        <v>0</v>
      </c>
      <c r="EL13">
        <v>0</v>
      </c>
      <c r="EM13">
        <v>0</v>
      </c>
      <c r="EN13">
        <v>0</v>
      </c>
      <c r="EO13">
        <v>0</v>
      </c>
      <c r="EP13">
        <v>0</v>
      </c>
      <c r="EQ13">
        <v>1</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1</v>
      </c>
      <c r="FY13">
        <v>0</v>
      </c>
      <c r="FZ13">
        <v>2</v>
      </c>
      <c r="GA13">
        <v>0</v>
      </c>
      <c r="GB13">
        <v>1</v>
      </c>
      <c r="GC13">
        <v>0</v>
      </c>
      <c r="GD13">
        <v>0</v>
      </c>
      <c r="GE13">
        <v>1</v>
      </c>
      <c r="GF13">
        <v>0</v>
      </c>
      <c r="GG13">
        <v>0</v>
      </c>
      <c r="GH13">
        <v>0</v>
      </c>
      <c r="GI13">
        <v>1</v>
      </c>
      <c r="GJ13">
        <v>0</v>
      </c>
      <c r="GK13">
        <v>0</v>
      </c>
      <c r="GL13">
        <v>0</v>
      </c>
      <c r="GM13">
        <v>0</v>
      </c>
      <c r="GN13">
        <v>1</v>
      </c>
      <c r="GO13">
        <v>1</v>
      </c>
      <c r="GP13">
        <v>1</v>
      </c>
      <c r="GQ13">
        <v>0</v>
      </c>
      <c r="GR13">
        <v>3</v>
      </c>
      <c r="GS13">
        <v>2</v>
      </c>
      <c r="GT13">
        <v>0</v>
      </c>
      <c r="GU13">
        <v>0</v>
      </c>
      <c r="GV13">
        <v>0</v>
      </c>
      <c r="GW13">
        <v>0</v>
      </c>
      <c r="GX13">
        <v>0</v>
      </c>
      <c r="GY13">
        <v>0</v>
      </c>
      <c r="GZ13">
        <v>0</v>
      </c>
      <c r="HA13">
        <v>0</v>
      </c>
    </row>
    <row r="14" spans="1:209" x14ac:dyDescent="0.2">
      <c r="A14" s="11" t="str">
        <f>CONCATENATE("AML.",$B3)</f>
        <v>AML.opPass.Att</v>
      </c>
      <c r="B14" s="14">
        <f>VLOOKUP(B5,$AC2:$HA32,MATCH(A14,$AC1:$HA1,0),FALSE)</f>
        <v>21</v>
      </c>
      <c r="C14" s="4"/>
      <c r="D14" s="35"/>
      <c r="E14" s="21"/>
      <c r="F14" s="21"/>
      <c r="G14" s="21"/>
      <c r="H14" s="21"/>
      <c r="I14" s="41"/>
      <c r="J14" s="45"/>
      <c r="K14" s="21"/>
      <c r="L14" s="21"/>
      <c r="M14" s="21"/>
      <c r="N14" s="21"/>
      <c r="O14" s="21"/>
      <c r="P14" s="21"/>
      <c r="Q14" s="41"/>
      <c r="R14" s="45"/>
      <c r="S14" s="21"/>
      <c r="T14" s="21"/>
      <c r="U14" s="21"/>
      <c r="V14" s="21"/>
      <c r="W14" s="22"/>
      <c r="Y14" s="2" t="s">
        <v>239</v>
      </c>
      <c r="AC14" t="s">
        <v>223</v>
      </c>
      <c r="AD14" t="s">
        <v>205</v>
      </c>
      <c r="AE14">
        <v>1</v>
      </c>
      <c r="AF14">
        <v>37</v>
      </c>
      <c r="AG14">
        <v>0</v>
      </c>
      <c r="AH14">
        <v>0</v>
      </c>
      <c r="AI14">
        <v>0</v>
      </c>
      <c r="AJ14">
        <v>0</v>
      </c>
      <c r="AK14">
        <v>0</v>
      </c>
      <c r="AL14">
        <v>0</v>
      </c>
      <c r="AM14">
        <v>0</v>
      </c>
      <c r="AN14">
        <v>0</v>
      </c>
      <c r="AO14">
        <v>2</v>
      </c>
      <c r="AP14">
        <v>0</v>
      </c>
      <c r="AQ14">
        <v>1</v>
      </c>
      <c r="AR14">
        <v>0</v>
      </c>
      <c r="AS14">
        <v>0</v>
      </c>
      <c r="AT14">
        <v>0</v>
      </c>
      <c r="AU14">
        <v>2</v>
      </c>
      <c r="AV14">
        <v>1</v>
      </c>
      <c r="AW14">
        <v>0</v>
      </c>
      <c r="AX14">
        <v>0</v>
      </c>
      <c r="AY14">
        <v>0</v>
      </c>
      <c r="AZ14">
        <v>0</v>
      </c>
      <c r="BA14">
        <v>0</v>
      </c>
      <c r="BB14">
        <v>0</v>
      </c>
      <c r="BC14">
        <v>0</v>
      </c>
      <c r="BD14">
        <v>0</v>
      </c>
      <c r="BE14">
        <v>2</v>
      </c>
      <c r="BF14">
        <v>0</v>
      </c>
      <c r="BG14">
        <v>0</v>
      </c>
      <c r="BH14">
        <v>0</v>
      </c>
      <c r="BI14">
        <v>0</v>
      </c>
      <c r="BJ14">
        <v>0</v>
      </c>
      <c r="BK14">
        <v>0</v>
      </c>
      <c r="BL14">
        <v>1</v>
      </c>
      <c r="BM14">
        <v>0</v>
      </c>
      <c r="BN14">
        <v>0</v>
      </c>
      <c r="BO14">
        <v>0</v>
      </c>
      <c r="BP14">
        <v>0</v>
      </c>
      <c r="BQ14">
        <v>0</v>
      </c>
      <c r="BR14">
        <v>0</v>
      </c>
      <c r="BS14">
        <v>0</v>
      </c>
      <c r="BT14">
        <v>0</v>
      </c>
      <c r="BU14">
        <v>1</v>
      </c>
      <c r="BV14">
        <v>0</v>
      </c>
      <c r="BW14">
        <v>0</v>
      </c>
      <c r="BX14">
        <v>0</v>
      </c>
      <c r="BY14">
        <v>0</v>
      </c>
      <c r="BZ14">
        <v>0</v>
      </c>
      <c r="CA14">
        <v>0</v>
      </c>
      <c r="CB14">
        <v>1</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1</v>
      </c>
      <c r="FD14">
        <v>0</v>
      </c>
      <c r="FE14">
        <v>0</v>
      </c>
      <c r="FF14">
        <v>0</v>
      </c>
      <c r="FG14">
        <v>0</v>
      </c>
      <c r="FH14">
        <v>0</v>
      </c>
      <c r="FI14">
        <v>0</v>
      </c>
      <c r="FJ14">
        <v>1</v>
      </c>
      <c r="FK14">
        <v>0</v>
      </c>
      <c r="FL14">
        <v>0</v>
      </c>
      <c r="FM14">
        <v>0</v>
      </c>
      <c r="FN14">
        <v>0</v>
      </c>
      <c r="FO14">
        <v>0</v>
      </c>
      <c r="FP14">
        <v>0</v>
      </c>
      <c r="FQ14">
        <v>0</v>
      </c>
      <c r="FR14">
        <v>0</v>
      </c>
      <c r="FS14">
        <v>1</v>
      </c>
      <c r="FT14">
        <v>0</v>
      </c>
      <c r="FU14">
        <v>0</v>
      </c>
      <c r="FV14">
        <v>0</v>
      </c>
      <c r="FW14">
        <v>0</v>
      </c>
      <c r="FX14">
        <v>0</v>
      </c>
      <c r="FY14">
        <v>0</v>
      </c>
      <c r="FZ14">
        <v>4</v>
      </c>
      <c r="GA14">
        <v>0</v>
      </c>
      <c r="GB14">
        <v>1</v>
      </c>
      <c r="GC14">
        <v>2</v>
      </c>
      <c r="GD14">
        <v>0</v>
      </c>
      <c r="GE14">
        <v>0</v>
      </c>
      <c r="GF14">
        <v>4</v>
      </c>
      <c r="GG14">
        <v>0</v>
      </c>
      <c r="GH14">
        <v>0</v>
      </c>
      <c r="GI14">
        <v>0</v>
      </c>
      <c r="GJ14">
        <v>0</v>
      </c>
      <c r="GK14">
        <v>0</v>
      </c>
      <c r="GL14">
        <v>0</v>
      </c>
      <c r="GM14">
        <v>0</v>
      </c>
      <c r="GN14">
        <v>0</v>
      </c>
      <c r="GO14">
        <v>0</v>
      </c>
      <c r="GP14">
        <v>1</v>
      </c>
      <c r="GQ14">
        <v>0</v>
      </c>
      <c r="GR14">
        <v>0</v>
      </c>
      <c r="GS14">
        <v>1</v>
      </c>
      <c r="GT14">
        <v>1</v>
      </c>
      <c r="GU14">
        <v>1</v>
      </c>
      <c r="GV14">
        <v>0</v>
      </c>
      <c r="GW14">
        <v>0</v>
      </c>
      <c r="GX14">
        <v>0</v>
      </c>
      <c r="GY14">
        <v>0</v>
      </c>
      <c r="GZ14">
        <v>0</v>
      </c>
      <c r="HA14">
        <v>0</v>
      </c>
    </row>
    <row r="15" spans="1:209" x14ac:dyDescent="0.2">
      <c r="A15" s="11" t="str">
        <f>CONCATENATE("AMC.",$B3)</f>
        <v>AMC.opPass.Att</v>
      </c>
      <c r="B15" s="14">
        <f>VLOOKUP(B5,$AC2:$HA32,MATCH(A15,$AC1:$HA1,0),FALSE)</f>
        <v>37</v>
      </c>
      <c r="C15" s="4" t="s">
        <v>12</v>
      </c>
      <c r="D15" s="37"/>
      <c r="E15" s="24"/>
      <c r="F15" s="24"/>
      <c r="G15" s="24"/>
      <c r="H15" s="24"/>
      <c r="I15" s="58"/>
      <c r="J15" s="60"/>
      <c r="K15" s="24"/>
      <c r="L15" s="24"/>
      <c r="M15" s="24"/>
      <c r="N15" s="24"/>
      <c r="O15" s="24"/>
      <c r="P15" s="24"/>
      <c r="Q15" s="58"/>
      <c r="R15" s="60"/>
      <c r="S15" s="24"/>
      <c r="T15" s="24"/>
      <c r="U15" s="24"/>
      <c r="V15" s="24"/>
      <c r="W15" s="25"/>
      <c r="Y15" s="13" t="str">
        <f>VLOOKUP(B3,Y2:Z12,1,FALSE)</f>
        <v>opPass.Att</v>
      </c>
      <c r="Z15" s="16">
        <f>IF(Y17=TRUE,VLOOKUP(B3,Y2:AA12,3,FALSE),VLOOKUP(B3,Y2:AA12,2,FALSE))</f>
        <v>55</v>
      </c>
      <c r="AC15" t="s">
        <v>224</v>
      </c>
      <c r="AD15" t="s">
        <v>205</v>
      </c>
      <c r="AE15">
        <v>1</v>
      </c>
      <c r="AF15">
        <v>97</v>
      </c>
      <c r="AG15">
        <v>1</v>
      </c>
      <c r="AH15">
        <v>0</v>
      </c>
      <c r="AI15">
        <v>0</v>
      </c>
      <c r="AJ15">
        <v>0</v>
      </c>
      <c r="AK15">
        <v>1</v>
      </c>
      <c r="AL15">
        <v>4</v>
      </c>
      <c r="AM15">
        <v>0</v>
      </c>
      <c r="AN15">
        <v>1</v>
      </c>
      <c r="AO15">
        <v>12</v>
      </c>
      <c r="AP15">
        <v>0</v>
      </c>
      <c r="AQ15">
        <v>1</v>
      </c>
      <c r="AR15">
        <v>3</v>
      </c>
      <c r="AS15">
        <v>0</v>
      </c>
      <c r="AT15">
        <v>0</v>
      </c>
      <c r="AU15">
        <v>2</v>
      </c>
      <c r="AV15">
        <v>0</v>
      </c>
      <c r="AW15">
        <v>0</v>
      </c>
      <c r="AX15">
        <v>0</v>
      </c>
      <c r="AY15">
        <v>0</v>
      </c>
      <c r="AZ15">
        <v>0</v>
      </c>
      <c r="BA15">
        <v>1</v>
      </c>
      <c r="BB15">
        <v>2</v>
      </c>
      <c r="BC15">
        <v>0</v>
      </c>
      <c r="BD15">
        <v>1</v>
      </c>
      <c r="BE15">
        <v>9</v>
      </c>
      <c r="BF15">
        <v>0</v>
      </c>
      <c r="BG15">
        <v>1</v>
      </c>
      <c r="BH15">
        <v>3</v>
      </c>
      <c r="BI15">
        <v>0</v>
      </c>
      <c r="BJ15">
        <v>0</v>
      </c>
      <c r="BK15">
        <v>2</v>
      </c>
      <c r="BL15">
        <v>0</v>
      </c>
      <c r="BM15">
        <v>0</v>
      </c>
      <c r="BN15">
        <v>0</v>
      </c>
      <c r="BO15">
        <v>0</v>
      </c>
      <c r="BP15">
        <v>0</v>
      </c>
      <c r="BQ15">
        <v>1</v>
      </c>
      <c r="BR15">
        <v>0.5</v>
      </c>
      <c r="BS15">
        <v>0</v>
      </c>
      <c r="BT15">
        <v>1</v>
      </c>
      <c r="BU15">
        <v>0.75</v>
      </c>
      <c r="BV15">
        <v>0</v>
      </c>
      <c r="BW15">
        <v>1</v>
      </c>
      <c r="BX15">
        <v>1</v>
      </c>
      <c r="BY15">
        <v>0</v>
      </c>
      <c r="BZ15">
        <v>0</v>
      </c>
      <c r="CA15">
        <v>1</v>
      </c>
      <c r="CB15">
        <v>0</v>
      </c>
      <c r="CC15">
        <v>0</v>
      </c>
      <c r="CD15">
        <v>0</v>
      </c>
      <c r="CE15">
        <v>0</v>
      </c>
      <c r="CF15">
        <v>0</v>
      </c>
      <c r="CG15">
        <v>1</v>
      </c>
      <c r="CH15">
        <v>0</v>
      </c>
      <c r="CI15">
        <v>0</v>
      </c>
      <c r="CJ15">
        <v>0</v>
      </c>
      <c r="CK15">
        <v>1</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1</v>
      </c>
      <c r="ED15">
        <v>0</v>
      </c>
      <c r="EE15">
        <v>0</v>
      </c>
      <c r="EF15">
        <v>1</v>
      </c>
      <c r="EG15">
        <v>0</v>
      </c>
      <c r="EH15">
        <v>0</v>
      </c>
      <c r="EI15">
        <v>0</v>
      </c>
      <c r="EJ15">
        <v>0</v>
      </c>
      <c r="EK15">
        <v>0</v>
      </c>
      <c r="EL15">
        <v>0</v>
      </c>
      <c r="EM15">
        <v>0</v>
      </c>
      <c r="EN15">
        <v>1</v>
      </c>
      <c r="EO15">
        <v>0</v>
      </c>
      <c r="EP15">
        <v>0</v>
      </c>
      <c r="EQ15">
        <v>1</v>
      </c>
      <c r="ER15">
        <v>0</v>
      </c>
      <c r="ES15">
        <v>0</v>
      </c>
      <c r="ET15">
        <v>0</v>
      </c>
      <c r="EU15">
        <v>0</v>
      </c>
      <c r="EV15">
        <v>0</v>
      </c>
      <c r="EW15">
        <v>1</v>
      </c>
      <c r="EX15">
        <v>0</v>
      </c>
      <c r="EY15">
        <v>0</v>
      </c>
      <c r="EZ15">
        <v>0</v>
      </c>
      <c r="FA15">
        <v>0</v>
      </c>
      <c r="FB15">
        <v>0</v>
      </c>
      <c r="FC15">
        <v>0</v>
      </c>
      <c r="FD15">
        <v>0</v>
      </c>
      <c r="FE15">
        <v>0</v>
      </c>
      <c r="FF15">
        <v>0</v>
      </c>
      <c r="FG15">
        <v>0</v>
      </c>
      <c r="FH15">
        <v>0</v>
      </c>
      <c r="FI15">
        <v>0</v>
      </c>
      <c r="FJ15">
        <v>0</v>
      </c>
      <c r="FK15">
        <v>0</v>
      </c>
      <c r="FL15">
        <v>0</v>
      </c>
      <c r="FM15">
        <v>0</v>
      </c>
      <c r="FN15">
        <v>0</v>
      </c>
      <c r="FO15">
        <v>0</v>
      </c>
      <c r="FP15">
        <v>1</v>
      </c>
      <c r="FQ15">
        <v>0</v>
      </c>
      <c r="FR15">
        <v>0</v>
      </c>
      <c r="FS15">
        <v>0</v>
      </c>
      <c r="FT15">
        <v>0</v>
      </c>
      <c r="FU15">
        <v>0</v>
      </c>
      <c r="FV15">
        <v>0</v>
      </c>
      <c r="FW15">
        <v>0</v>
      </c>
      <c r="FX15">
        <v>1</v>
      </c>
      <c r="FY15">
        <v>0</v>
      </c>
      <c r="FZ15">
        <v>3</v>
      </c>
      <c r="GA15">
        <v>0</v>
      </c>
      <c r="GB15">
        <v>0</v>
      </c>
      <c r="GC15">
        <v>2</v>
      </c>
      <c r="GD15">
        <v>0</v>
      </c>
      <c r="GE15">
        <v>0</v>
      </c>
      <c r="GF15">
        <v>1</v>
      </c>
      <c r="GG15">
        <v>0</v>
      </c>
      <c r="GH15">
        <v>0</v>
      </c>
      <c r="GI15">
        <v>1</v>
      </c>
      <c r="GJ15">
        <v>0</v>
      </c>
      <c r="GK15">
        <v>0</v>
      </c>
      <c r="GL15">
        <v>0</v>
      </c>
      <c r="GM15">
        <v>0</v>
      </c>
      <c r="GN15">
        <v>0</v>
      </c>
      <c r="GO15">
        <v>0</v>
      </c>
      <c r="GP15">
        <v>3</v>
      </c>
      <c r="GQ15">
        <v>0</v>
      </c>
      <c r="GR15">
        <v>0</v>
      </c>
      <c r="GS15">
        <v>2</v>
      </c>
      <c r="GT15">
        <v>0</v>
      </c>
      <c r="GU15">
        <v>0</v>
      </c>
      <c r="GV15">
        <v>1</v>
      </c>
      <c r="GW15">
        <v>0</v>
      </c>
      <c r="GX15">
        <v>0</v>
      </c>
      <c r="GY15">
        <v>0</v>
      </c>
      <c r="GZ15">
        <v>0</v>
      </c>
      <c r="HA15">
        <v>0</v>
      </c>
    </row>
    <row r="16" spans="1:209" x14ac:dyDescent="0.2">
      <c r="A16" s="11" t="str">
        <f>CONCATENATE("AMR.",$B3)</f>
        <v>AMR.opPass.Att</v>
      </c>
      <c r="B16" s="14">
        <f>VLOOKUP(B5,$AC2:$HA32,MATCH(A16,$AC1:$HA1,0),FALSE)</f>
        <v>27</v>
      </c>
      <c r="C16" s="4"/>
      <c r="D16" s="62">
        <f>B11</f>
        <v>26</v>
      </c>
      <c r="E16" s="51"/>
      <c r="F16" s="51"/>
      <c r="G16" s="51"/>
      <c r="H16" s="51"/>
      <c r="I16" s="52"/>
      <c r="J16" s="50">
        <f>B12</f>
        <v>54</v>
      </c>
      <c r="K16" s="51"/>
      <c r="L16" s="51"/>
      <c r="M16" s="51"/>
      <c r="N16" s="51"/>
      <c r="O16" s="51"/>
      <c r="P16" s="51"/>
      <c r="Q16" s="52"/>
      <c r="R16" s="50">
        <f>B13</f>
        <v>34</v>
      </c>
      <c r="S16" s="51"/>
      <c r="T16" s="51"/>
      <c r="U16" s="51"/>
      <c r="V16" s="51"/>
      <c r="W16" s="63"/>
      <c r="Y16" s="2" t="s">
        <v>268</v>
      </c>
      <c r="Z16" s="12"/>
      <c r="AC16" t="s">
        <v>202</v>
      </c>
      <c r="AD16" t="s">
        <v>203</v>
      </c>
      <c r="AE16">
        <v>1</v>
      </c>
      <c r="AF16">
        <v>97</v>
      </c>
      <c r="AG16">
        <v>1</v>
      </c>
      <c r="AH16">
        <v>0</v>
      </c>
      <c r="AI16">
        <v>4</v>
      </c>
      <c r="AJ16">
        <v>1</v>
      </c>
      <c r="AK16">
        <v>4</v>
      </c>
      <c r="AL16">
        <v>5</v>
      </c>
      <c r="AM16">
        <v>0</v>
      </c>
      <c r="AN16">
        <v>4</v>
      </c>
      <c r="AO16">
        <v>4</v>
      </c>
      <c r="AP16">
        <v>0</v>
      </c>
      <c r="AQ16">
        <v>1</v>
      </c>
      <c r="AR16">
        <v>1</v>
      </c>
      <c r="AS16">
        <v>0</v>
      </c>
      <c r="AT16">
        <v>0</v>
      </c>
      <c r="AU16">
        <v>0</v>
      </c>
      <c r="AV16">
        <v>1</v>
      </c>
      <c r="AW16">
        <v>0</v>
      </c>
      <c r="AX16">
        <v>0</v>
      </c>
      <c r="AY16">
        <v>3</v>
      </c>
      <c r="AZ16">
        <v>1</v>
      </c>
      <c r="BA16">
        <v>4</v>
      </c>
      <c r="BB16">
        <v>4</v>
      </c>
      <c r="BC16">
        <v>0</v>
      </c>
      <c r="BD16">
        <v>3</v>
      </c>
      <c r="BE16">
        <v>3</v>
      </c>
      <c r="BF16">
        <v>0</v>
      </c>
      <c r="BG16">
        <v>0</v>
      </c>
      <c r="BH16">
        <v>0</v>
      </c>
      <c r="BI16">
        <v>0</v>
      </c>
      <c r="BJ16">
        <v>0</v>
      </c>
      <c r="BK16">
        <v>0</v>
      </c>
      <c r="BL16">
        <v>1</v>
      </c>
      <c r="BM16">
        <v>0</v>
      </c>
      <c r="BN16">
        <v>0</v>
      </c>
      <c r="BO16">
        <v>0.75</v>
      </c>
      <c r="BP16">
        <v>1</v>
      </c>
      <c r="BQ16">
        <v>1</v>
      </c>
      <c r="BR16">
        <v>0.8</v>
      </c>
      <c r="BS16">
        <v>0</v>
      </c>
      <c r="BT16">
        <v>0.75</v>
      </c>
      <c r="BU16">
        <v>0.75</v>
      </c>
      <c r="BV16">
        <v>0</v>
      </c>
      <c r="BW16">
        <v>0</v>
      </c>
      <c r="BX16">
        <v>0</v>
      </c>
      <c r="BY16">
        <v>0</v>
      </c>
      <c r="BZ16">
        <v>0</v>
      </c>
      <c r="CA16">
        <v>0</v>
      </c>
      <c r="CB16">
        <v>1</v>
      </c>
      <c r="CC16">
        <v>0</v>
      </c>
      <c r="CD16">
        <v>0</v>
      </c>
      <c r="CE16">
        <v>1</v>
      </c>
      <c r="CF16">
        <v>0</v>
      </c>
      <c r="CG16">
        <v>1</v>
      </c>
      <c r="CH16">
        <v>1</v>
      </c>
      <c r="CI16">
        <v>0</v>
      </c>
      <c r="CJ16">
        <v>1</v>
      </c>
      <c r="CK16">
        <v>2</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1</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1</v>
      </c>
      <c r="EW16">
        <v>0</v>
      </c>
      <c r="EX16">
        <v>0</v>
      </c>
      <c r="EY16">
        <v>0</v>
      </c>
      <c r="EZ16">
        <v>0</v>
      </c>
      <c r="FA16">
        <v>0</v>
      </c>
      <c r="FB16">
        <v>0</v>
      </c>
      <c r="FC16">
        <v>0</v>
      </c>
      <c r="FD16">
        <v>0</v>
      </c>
      <c r="FE16">
        <v>0</v>
      </c>
      <c r="FF16">
        <v>0</v>
      </c>
      <c r="FG16">
        <v>0</v>
      </c>
      <c r="FH16">
        <v>0</v>
      </c>
      <c r="FI16">
        <v>1</v>
      </c>
      <c r="FJ16">
        <v>0</v>
      </c>
      <c r="FK16">
        <v>0</v>
      </c>
      <c r="FL16">
        <v>0</v>
      </c>
      <c r="FM16">
        <v>0</v>
      </c>
      <c r="FN16">
        <v>0</v>
      </c>
      <c r="FO16">
        <v>0</v>
      </c>
      <c r="FP16">
        <v>0</v>
      </c>
      <c r="FQ16">
        <v>0</v>
      </c>
      <c r="FR16">
        <v>0</v>
      </c>
      <c r="FS16">
        <v>0</v>
      </c>
      <c r="FT16">
        <v>0</v>
      </c>
      <c r="FU16">
        <v>0</v>
      </c>
      <c r="FV16">
        <v>0</v>
      </c>
      <c r="FW16">
        <v>2</v>
      </c>
      <c r="FX16">
        <v>0</v>
      </c>
      <c r="FY16">
        <v>0</v>
      </c>
      <c r="FZ16">
        <v>1</v>
      </c>
      <c r="GA16">
        <v>0</v>
      </c>
      <c r="GB16">
        <v>0</v>
      </c>
      <c r="GC16">
        <v>0</v>
      </c>
      <c r="GD16">
        <v>0</v>
      </c>
      <c r="GE16">
        <v>1</v>
      </c>
      <c r="GF16">
        <v>0</v>
      </c>
      <c r="GG16">
        <v>0</v>
      </c>
      <c r="GH16">
        <v>0</v>
      </c>
      <c r="GI16">
        <v>0</v>
      </c>
      <c r="GJ16">
        <v>0</v>
      </c>
      <c r="GK16">
        <v>0</v>
      </c>
      <c r="GL16">
        <v>0</v>
      </c>
      <c r="GM16">
        <v>6</v>
      </c>
      <c r="GN16">
        <v>0</v>
      </c>
      <c r="GO16">
        <v>0</v>
      </c>
      <c r="GP16">
        <v>0</v>
      </c>
      <c r="GQ16">
        <v>0</v>
      </c>
      <c r="GR16">
        <v>0</v>
      </c>
      <c r="GS16">
        <v>1</v>
      </c>
      <c r="GT16">
        <v>0</v>
      </c>
      <c r="GU16">
        <v>0</v>
      </c>
      <c r="GV16">
        <v>0</v>
      </c>
      <c r="GW16">
        <v>0</v>
      </c>
      <c r="GX16">
        <v>0</v>
      </c>
      <c r="GY16">
        <v>0</v>
      </c>
      <c r="GZ16">
        <v>2</v>
      </c>
      <c r="HA16">
        <v>0</v>
      </c>
    </row>
    <row r="17" spans="1:209" x14ac:dyDescent="0.2">
      <c r="A17" s="11" t="str">
        <f>CONCATENATE("AL.",$B3)</f>
        <v>AL.opPass.Att</v>
      </c>
      <c r="B17" s="14">
        <f>VLOOKUP(B5,$AC2:$HA32,MATCH(A17,$AC1:$HA1,0),FALSE)</f>
        <v>25</v>
      </c>
      <c r="C17" s="4"/>
      <c r="D17" s="35"/>
      <c r="E17" s="21"/>
      <c r="F17" s="21"/>
      <c r="G17" s="21"/>
      <c r="H17" s="21"/>
      <c r="I17" s="41"/>
      <c r="J17" s="45"/>
      <c r="K17" s="21"/>
      <c r="L17" s="21"/>
      <c r="M17" s="21"/>
      <c r="N17" s="21"/>
      <c r="O17" s="21"/>
      <c r="P17" s="21"/>
      <c r="Q17" s="41"/>
      <c r="R17" s="45"/>
      <c r="S17" s="21"/>
      <c r="T17" s="21"/>
      <c r="U17" s="21"/>
      <c r="V17" s="21"/>
      <c r="W17" s="22"/>
      <c r="Y17" s="13" t="b">
        <f>OR(B5="PTFC",B5="ORL")</f>
        <v>1</v>
      </c>
      <c r="Z17" s="15"/>
      <c r="AC17" t="s">
        <v>14</v>
      </c>
      <c r="AD17" t="s">
        <v>203</v>
      </c>
      <c r="AE17">
        <v>1</v>
      </c>
      <c r="AF17">
        <v>97</v>
      </c>
      <c r="AG17">
        <v>1</v>
      </c>
      <c r="AH17">
        <v>0</v>
      </c>
      <c r="AI17">
        <v>0</v>
      </c>
      <c r="AJ17">
        <v>0</v>
      </c>
      <c r="AK17">
        <v>0</v>
      </c>
      <c r="AL17">
        <v>6</v>
      </c>
      <c r="AM17">
        <v>0</v>
      </c>
      <c r="AN17">
        <v>2</v>
      </c>
      <c r="AO17">
        <v>9</v>
      </c>
      <c r="AP17">
        <v>0</v>
      </c>
      <c r="AQ17">
        <v>3</v>
      </c>
      <c r="AR17">
        <v>4</v>
      </c>
      <c r="AS17">
        <v>0</v>
      </c>
      <c r="AT17">
        <v>0</v>
      </c>
      <c r="AU17">
        <v>0</v>
      </c>
      <c r="AV17">
        <v>0</v>
      </c>
      <c r="AW17">
        <v>0</v>
      </c>
      <c r="AX17">
        <v>0</v>
      </c>
      <c r="AY17">
        <v>0</v>
      </c>
      <c r="AZ17">
        <v>0</v>
      </c>
      <c r="BA17">
        <v>0</v>
      </c>
      <c r="BB17">
        <v>4</v>
      </c>
      <c r="BC17">
        <v>0</v>
      </c>
      <c r="BD17">
        <v>2</v>
      </c>
      <c r="BE17">
        <v>7</v>
      </c>
      <c r="BF17">
        <v>0</v>
      </c>
      <c r="BG17">
        <v>3</v>
      </c>
      <c r="BH17">
        <v>4</v>
      </c>
      <c r="BI17">
        <v>0</v>
      </c>
      <c r="BJ17">
        <v>0</v>
      </c>
      <c r="BK17">
        <v>0</v>
      </c>
      <c r="BL17">
        <v>0</v>
      </c>
      <c r="BM17">
        <v>0</v>
      </c>
      <c r="BN17">
        <v>0</v>
      </c>
      <c r="BO17">
        <v>0</v>
      </c>
      <c r="BP17">
        <v>0</v>
      </c>
      <c r="BQ17">
        <v>0</v>
      </c>
      <c r="BR17">
        <v>0.66666666666666696</v>
      </c>
      <c r="BS17">
        <v>0</v>
      </c>
      <c r="BT17">
        <v>1</v>
      </c>
      <c r="BU17">
        <v>0.77777777777777801</v>
      </c>
      <c r="BV17">
        <v>0</v>
      </c>
      <c r="BW17">
        <v>1</v>
      </c>
      <c r="BX17">
        <v>1</v>
      </c>
      <c r="BY17">
        <v>0</v>
      </c>
      <c r="BZ17">
        <v>0</v>
      </c>
      <c r="CA17">
        <v>0</v>
      </c>
      <c r="CB17">
        <v>0</v>
      </c>
      <c r="CC17">
        <v>0</v>
      </c>
      <c r="CD17">
        <v>0</v>
      </c>
      <c r="CE17">
        <v>0</v>
      </c>
      <c r="CF17">
        <v>0</v>
      </c>
      <c r="CG17">
        <v>0</v>
      </c>
      <c r="CH17">
        <v>1</v>
      </c>
      <c r="CI17">
        <v>0</v>
      </c>
      <c r="CJ17">
        <v>0</v>
      </c>
      <c r="CK17">
        <v>2</v>
      </c>
      <c r="CL17">
        <v>0</v>
      </c>
      <c r="CM17">
        <v>0</v>
      </c>
      <c r="CN17">
        <v>0</v>
      </c>
      <c r="CO17">
        <v>0</v>
      </c>
      <c r="CP17">
        <v>0</v>
      </c>
      <c r="CQ17">
        <v>0</v>
      </c>
      <c r="CR17">
        <v>0</v>
      </c>
      <c r="CS17">
        <v>0</v>
      </c>
      <c r="CT17">
        <v>0</v>
      </c>
      <c r="CU17">
        <v>0</v>
      </c>
      <c r="CV17">
        <v>0</v>
      </c>
      <c r="CW17">
        <v>0</v>
      </c>
      <c r="CX17">
        <v>0</v>
      </c>
      <c r="CY17">
        <v>0</v>
      </c>
      <c r="CZ17">
        <v>0</v>
      </c>
      <c r="DA17">
        <v>2</v>
      </c>
      <c r="DB17">
        <v>0</v>
      </c>
      <c r="DC17">
        <v>0</v>
      </c>
      <c r="DD17">
        <v>0</v>
      </c>
      <c r="DE17">
        <v>0</v>
      </c>
      <c r="DF17">
        <v>0</v>
      </c>
      <c r="DG17">
        <v>0</v>
      </c>
      <c r="DH17">
        <v>0</v>
      </c>
      <c r="DI17">
        <v>0</v>
      </c>
      <c r="DJ17">
        <v>0</v>
      </c>
      <c r="DK17">
        <v>0</v>
      </c>
      <c r="DL17">
        <v>0</v>
      </c>
      <c r="DM17">
        <v>0</v>
      </c>
      <c r="DN17">
        <v>0</v>
      </c>
      <c r="DO17">
        <v>0</v>
      </c>
      <c r="DP17">
        <v>0</v>
      </c>
      <c r="DQ17">
        <v>0</v>
      </c>
      <c r="DR17">
        <v>0</v>
      </c>
      <c r="DS17">
        <v>0</v>
      </c>
      <c r="DT17">
        <v>1</v>
      </c>
      <c r="DU17">
        <v>0</v>
      </c>
      <c r="DV17">
        <v>0</v>
      </c>
      <c r="DW17">
        <v>0</v>
      </c>
      <c r="DX17">
        <v>0</v>
      </c>
      <c r="DY17">
        <v>0</v>
      </c>
      <c r="DZ17">
        <v>0</v>
      </c>
      <c r="EA17">
        <v>0</v>
      </c>
      <c r="EB17">
        <v>0</v>
      </c>
      <c r="EC17">
        <v>0</v>
      </c>
      <c r="ED17">
        <v>0</v>
      </c>
      <c r="EE17">
        <v>0</v>
      </c>
      <c r="EF17">
        <v>0</v>
      </c>
      <c r="EG17">
        <v>0</v>
      </c>
      <c r="EH17">
        <v>0</v>
      </c>
      <c r="EI17">
        <v>0</v>
      </c>
      <c r="EJ17">
        <v>1</v>
      </c>
      <c r="EK17">
        <v>0</v>
      </c>
      <c r="EL17">
        <v>0</v>
      </c>
      <c r="EM17">
        <v>0</v>
      </c>
      <c r="EN17">
        <v>0</v>
      </c>
      <c r="EO17">
        <v>0</v>
      </c>
      <c r="EP17">
        <v>0</v>
      </c>
      <c r="EQ17">
        <v>0</v>
      </c>
      <c r="ER17">
        <v>0</v>
      </c>
      <c r="ES17">
        <v>0</v>
      </c>
      <c r="ET17">
        <v>0</v>
      </c>
      <c r="EU17">
        <v>0</v>
      </c>
      <c r="EV17">
        <v>0</v>
      </c>
      <c r="EW17">
        <v>1</v>
      </c>
      <c r="EX17">
        <v>0</v>
      </c>
      <c r="EY17">
        <v>0</v>
      </c>
      <c r="EZ17">
        <v>0</v>
      </c>
      <c r="FA17">
        <v>0</v>
      </c>
      <c r="FB17">
        <v>0</v>
      </c>
      <c r="FC17">
        <v>0</v>
      </c>
      <c r="FD17">
        <v>0</v>
      </c>
      <c r="FE17">
        <v>0</v>
      </c>
      <c r="FF17">
        <v>0</v>
      </c>
      <c r="FG17">
        <v>0</v>
      </c>
      <c r="FH17">
        <v>0</v>
      </c>
      <c r="FI17">
        <v>0</v>
      </c>
      <c r="FJ17">
        <v>1</v>
      </c>
      <c r="FK17">
        <v>0</v>
      </c>
      <c r="FL17">
        <v>0</v>
      </c>
      <c r="FM17">
        <v>0</v>
      </c>
      <c r="FN17">
        <v>0</v>
      </c>
      <c r="FO17">
        <v>0</v>
      </c>
      <c r="FP17">
        <v>0</v>
      </c>
      <c r="FQ17">
        <v>0</v>
      </c>
      <c r="FR17">
        <v>0</v>
      </c>
      <c r="FS17">
        <v>0</v>
      </c>
      <c r="FT17">
        <v>0</v>
      </c>
      <c r="FU17">
        <v>0</v>
      </c>
      <c r="FV17">
        <v>0</v>
      </c>
      <c r="FW17">
        <v>1</v>
      </c>
      <c r="FX17">
        <v>2</v>
      </c>
      <c r="FY17">
        <v>0</v>
      </c>
      <c r="FZ17">
        <v>7</v>
      </c>
      <c r="GA17">
        <v>0</v>
      </c>
      <c r="GB17">
        <v>1</v>
      </c>
      <c r="GC17">
        <v>1</v>
      </c>
      <c r="GD17">
        <v>0</v>
      </c>
      <c r="GE17">
        <v>0</v>
      </c>
      <c r="GF17">
        <v>1</v>
      </c>
      <c r="GG17">
        <v>0</v>
      </c>
      <c r="GH17">
        <v>2</v>
      </c>
      <c r="GI17">
        <v>2</v>
      </c>
      <c r="GJ17">
        <v>0</v>
      </c>
      <c r="GK17">
        <v>0</v>
      </c>
      <c r="GL17">
        <v>0</v>
      </c>
      <c r="GM17">
        <v>1</v>
      </c>
      <c r="GN17">
        <v>0</v>
      </c>
      <c r="GO17">
        <v>0</v>
      </c>
      <c r="GP17">
        <v>5</v>
      </c>
      <c r="GQ17">
        <v>0</v>
      </c>
      <c r="GR17">
        <v>1</v>
      </c>
      <c r="GS17">
        <v>1</v>
      </c>
      <c r="GT17">
        <v>0</v>
      </c>
      <c r="GU17">
        <v>0</v>
      </c>
      <c r="GV17">
        <v>3</v>
      </c>
      <c r="GW17">
        <v>0</v>
      </c>
      <c r="GX17">
        <v>0</v>
      </c>
      <c r="GY17">
        <v>0</v>
      </c>
      <c r="GZ17">
        <v>0</v>
      </c>
      <c r="HA17">
        <v>0</v>
      </c>
    </row>
    <row r="18" spans="1:209" x14ac:dyDescent="0.2">
      <c r="A18" s="11" t="str">
        <f>CONCATENATE("AC.",$B3)</f>
        <v>AC.opPass.Att</v>
      </c>
      <c r="B18" s="14">
        <f>VLOOKUP(B5,$AC2:$HA32,MATCH(A18,$AC1:$HA1,0),FALSE)</f>
        <v>10</v>
      </c>
      <c r="C18" s="4"/>
      <c r="D18" s="35"/>
      <c r="E18" s="21"/>
      <c r="F18" s="21"/>
      <c r="G18" s="21"/>
      <c r="H18" s="21"/>
      <c r="I18" s="41"/>
      <c r="J18" s="45"/>
      <c r="K18" s="21"/>
      <c r="L18" s="21"/>
      <c r="M18" s="21"/>
      <c r="N18" s="21"/>
      <c r="O18" s="21"/>
      <c r="P18" s="21"/>
      <c r="Q18" s="41"/>
      <c r="R18" s="45"/>
      <c r="S18" s="21"/>
      <c r="T18" s="21"/>
      <c r="U18" s="21"/>
      <c r="V18" s="21"/>
      <c r="W18" s="22"/>
      <c r="AC18" t="s">
        <v>207</v>
      </c>
      <c r="AD18" t="s">
        <v>203</v>
      </c>
      <c r="AE18">
        <v>1</v>
      </c>
      <c r="AF18">
        <v>97</v>
      </c>
      <c r="AG18">
        <v>1</v>
      </c>
      <c r="AH18">
        <v>0</v>
      </c>
      <c r="AI18">
        <v>1</v>
      </c>
      <c r="AJ18">
        <v>2</v>
      </c>
      <c r="AK18">
        <v>0</v>
      </c>
      <c r="AL18">
        <v>0</v>
      </c>
      <c r="AM18">
        <v>13</v>
      </c>
      <c r="AN18">
        <v>0</v>
      </c>
      <c r="AO18">
        <v>0</v>
      </c>
      <c r="AP18">
        <v>5</v>
      </c>
      <c r="AQ18">
        <v>1</v>
      </c>
      <c r="AR18">
        <v>0</v>
      </c>
      <c r="AS18">
        <v>11</v>
      </c>
      <c r="AT18">
        <v>0</v>
      </c>
      <c r="AU18">
        <v>1</v>
      </c>
      <c r="AV18">
        <v>0</v>
      </c>
      <c r="AW18">
        <v>0</v>
      </c>
      <c r="AX18">
        <v>0</v>
      </c>
      <c r="AY18">
        <v>0</v>
      </c>
      <c r="AZ18">
        <v>1</v>
      </c>
      <c r="BA18">
        <v>0</v>
      </c>
      <c r="BB18">
        <v>0</v>
      </c>
      <c r="BC18">
        <v>9</v>
      </c>
      <c r="BD18">
        <v>0</v>
      </c>
      <c r="BE18">
        <v>0</v>
      </c>
      <c r="BF18">
        <v>1</v>
      </c>
      <c r="BG18">
        <v>1</v>
      </c>
      <c r="BH18">
        <v>0</v>
      </c>
      <c r="BI18">
        <v>7</v>
      </c>
      <c r="BJ18">
        <v>0</v>
      </c>
      <c r="BK18">
        <v>1</v>
      </c>
      <c r="BL18">
        <v>0</v>
      </c>
      <c r="BM18">
        <v>0</v>
      </c>
      <c r="BN18">
        <v>0</v>
      </c>
      <c r="BO18">
        <v>0</v>
      </c>
      <c r="BP18">
        <v>0.5</v>
      </c>
      <c r="BQ18">
        <v>0</v>
      </c>
      <c r="BR18">
        <v>0</v>
      </c>
      <c r="BS18">
        <v>0.69230769230769196</v>
      </c>
      <c r="BT18">
        <v>0</v>
      </c>
      <c r="BU18">
        <v>0</v>
      </c>
      <c r="BV18">
        <v>0.2</v>
      </c>
      <c r="BW18">
        <v>1</v>
      </c>
      <c r="BX18">
        <v>0</v>
      </c>
      <c r="BY18">
        <v>0.63636363636363602</v>
      </c>
      <c r="BZ18">
        <v>0</v>
      </c>
      <c r="CA18">
        <v>1</v>
      </c>
      <c r="CB18">
        <v>0</v>
      </c>
      <c r="CC18">
        <v>0</v>
      </c>
      <c r="CD18">
        <v>0</v>
      </c>
      <c r="CE18">
        <v>0</v>
      </c>
      <c r="CF18">
        <v>1</v>
      </c>
      <c r="CG18">
        <v>0</v>
      </c>
      <c r="CH18">
        <v>0</v>
      </c>
      <c r="CI18">
        <v>1</v>
      </c>
      <c r="CJ18">
        <v>0</v>
      </c>
      <c r="CK18">
        <v>0</v>
      </c>
      <c r="CL18">
        <v>0</v>
      </c>
      <c r="CM18">
        <v>0</v>
      </c>
      <c r="CN18">
        <v>0</v>
      </c>
      <c r="CO18">
        <v>0</v>
      </c>
      <c r="CP18">
        <v>0</v>
      </c>
      <c r="CQ18">
        <v>0</v>
      </c>
      <c r="CR18">
        <v>0</v>
      </c>
      <c r="CS18">
        <v>0</v>
      </c>
      <c r="CT18">
        <v>0</v>
      </c>
      <c r="CU18">
        <v>0</v>
      </c>
      <c r="CV18">
        <v>0</v>
      </c>
      <c r="CW18">
        <v>0</v>
      </c>
      <c r="CX18">
        <v>0</v>
      </c>
      <c r="CY18">
        <v>0</v>
      </c>
      <c r="CZ18">
        <v>0</v>
      </c>
      <c r="DA18">
        <v>0</v>
      </c>
      <c r="DB18">
        <v>1</v>
      </c>
      <c r="DC18">
        <v>0</v>
      </c>
      <c r="DD18">
        <v>0</v>
      </c>
      <c r="DE18">
        <v>1</v>
      </c>
      <c r="DF18">
        <v>0</v>
      </c>
      <c r="DG18">
        <v>0</v>
      </c>
      <c r="DH18">
        <v>0</v>
      </c>
      <c r="DI18">
        <v>0</v>
      </c>
      <c r="DJ18">
        <v>0</v>
      </c>
      <c r="DK18">
        <v>0</v>
      </c>
      <c r="DL18">
        <v>1</v>
      </c>
      <c r="DM18">
        <v>0</v>
      </c>
      <c r="DN18">
        <v>0</v>
      </c>
      <c r="DO18">
        <v>0</v>
      </c>
      <c r="DP18">
        <v>0</v>
      </c>
      <c r="DQ18">
        <v>0</v>
      </c>
      <c r="DR18">
        <v>2</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2</v>
      </c>
      <c r="EY18">
        <v>0</v>
      </c>
      <c r="EZ18">
        <v>0</v>
      </c>
      <c r="FA18">
        <v>0</v>
      </c>
      <c r="FB18">
        <v>0</v>
      </c>
      <c r="FC18">
        <v>0</v>
      </c>
      <c r="FD18">
        <v>0</v>
      </c>
      <c r="FE18">
        <v>0</v>
      </c>
      <c r="FF18">
        <v>0</v>
      </c>
      <c r="FG18">
        <v>0</v>
      </c>
      <c r="FH18">
        <v>1</v>
      </c>
      <c r="FI18">
        <v>0</v>
      </c>
      <c r="FJ18">
        <v>0</v>
      </c>
      <c r="FK18">
        <v>0</v>
      </c>
      <c r="FL18">
        <v>0</v>
      </c>
      <c r="FM18">
        <v>0</v>
      </c>
      <c r="FN18">
        <v>0</v>
      </c>
      <c r="FO18">
        <v>0</v>
      </c>
      <c r="FP18">
        <v>0</v>
      </c>
      <c r="FQ18">
        <v>0</v>
      </c>
      <c r="FR18">
        <v>0</v>
      </c>
      <c r="FS18">
        <v>0</v>
      </c>
      <c r="FT18">
        <v>0</v>
      </c>
      <c r="FU18">
        <v>0</v>
      </c>
      <c r="FV18">
        <v>0</v>
      </c>
      <c r="FW18">
        <v>2</v>
      </c>
      <c r="FX18">
        <v>4</v>
      </c>
      <c r="FY18">
        <v>0</v>
      </c>
      <c r="FZ18">
        <v>0</v>
      </c>
      <c r="GA18">
        <v>1</v>
      </c>
      <c r="GB18">
        <v>1</v>
      </c>
      <c r="GC18">
        <v>0</v>
      </c>
      <c r="GD18">
        <v>1</v>
      </c>
      <c r="GE18">
        <v>0</v>
      </c>
      <c r="GF18">
        <v>0</v>
      </c>
      <c r="GG18">
        <v>2</v>
      </c>
      <c r="GH18">
        <v>0</v>
      </c>
      <c r="GI18">
        <v>0</v>
      </c>
      <c r="GJ18">
        <v>0</v>
      </c>
      <c r="GK18">
        <v>0</v>
      </c>
      <c r="GL18">
        <v>0</v>
      </c>
      <c r="GM18">
        <v>1</v>
      </c>
      <c r="GN18">
        <v>0</v>
      </c>
      <c r="GO18">
        <v>0</v>
      </c>
      <c r="GP18">
        <v>0</v>
      </c>
      <c r="GQ18">
        <v>2</v>
      </c>
      <c r="GR18">
        <v>0</v>
      </c>
      <c r="GS18">
        <v>0</v>
      </c>
      <c r="GT18">
        <v>2</v>
      </c>
      <c r="GU18">
        <v>1</v>
      </c>
      <c r="GV18">
        <v>0</v>
      </c>
      <c r="GW18">
        <v>1</v>
      </c>
      <c r="GX18">
        <v>0</v>
      </c>
      <c r="GY18">
        <v>0</v>
      </c>
      <c r="GZ18">
        <v>0</v>
      </c>
      <c r="HA18">
        <v>0</v>
      </c>
    </row>
    <row r="19" spans="1:209" x14ac:dyDescent="0.2">
      <c r="A19" s="11" t="str">
        <f>CONCATENATE("AR.",$B3)</f>
        <v>AR.opPass.Att</v>
      </c>
      <c r="B19" s="14">
        <f>VLOOKUP(B5,$AC2:$HA32,MATCH(A19,$AC1:$HA1,0),FALSE)</f>
        <v>16</v>
      </c>
      <c r="C19" s="4"/>
      <c r="D19" s="35"/>
      <c r="E19" s="21"/>
      <c r="F19" s="21"/>
      <c r="G19" s="21"/>
      <c r="H19" s="21"/>
      <c r="I19" s="41"/>
      <c r="J19" s="45"/>
      <c r="K19" s="21"/>
      <c r="L19" s="21"/>
      <c r="M19" s="21"/>
      <c r="N19" s="21"/>
      <c r="O19" s="21"/>
      <c r="P19" s="21"/>
      <c r="Q19" s="41"/>
      <c r="R19" s="45"/>
      <c r="S19" s="21"/>
      <c r="T19" s="21"/>
      <c r="U19" s="21"/>
      <c r="V19" s="21"/>
      <c r="W19" s="22"/>
      <c r="AC19" t="s">
        <v>208</v>
      </c>
      <c r="AD19" t="s">
        <v>203</v>
      </c>
      <c r="AE19">
        <v>1</v>
      </c>
      <c r="AF19">
        <v>97</v>
      </c>
      <c r="AG19">
        <v>1</v>
      </c>
      <c r="AH19">
        <v>0</v>
      </c>
      <c r="AI19">
        <v>0</v>
      </c>
      <c r="AJ19">
        <v>0</v>
      </c>
      <c r="AK19">
        <v>0</v>
      </c>
      <c r="AL19">
        <v>1</v>
      </c>
      <c r="AM19">
        <v>0</v>
      </c>
      <c r="AN19">
        <v>1</v>
      </c>
      <c r="AO19">
        <v>7</v>
      </c>
      <c r="AP19">
        <v>0</v>
      </c>
      <c r="AQ19">
        <v>2</v>
      </c>
      <c r="AR19">
        <v>4</v>
      </c>
      <c r="AS19">
        <v>0</v>
      </c>
      <c r="AT19">
        <v>2</v>
      </c>
      <c r="AU19">
        <v>11</v>
      </c>
      <c r="AV19">
        <v>0</v>
      </c>
      <c r="AW19">
        <v>0</v>
      </c>
      <c r="AX19">
        <v>0</v>
      </c>
      <c r="AY19">
        <v>0</v>
      </c>
      <c r="AZ19">
        <v>0</v>
      </c>
      <c r="BA19">
        <v>0</v>
      </c>
      <c r="BB19">
        <v>1</v>
      </c>
      <c r="BC19">
        <v>0</v>
      </c>
      <c r="BD19">
        <v>0</v>
      </c>
      <c r="BE19">
        <v>5</v>
      </c>
      <c r="BF19">
        <v>0</v>
      </c>
      <c r="BG19">
        <v>1</v>
      </c>
      <c r="BH19">
        <v>0</v>
      </c>
      <c r="BI19">
        <v>0</v>
      </c>
      <c r="BJ19">
        <v>2</v>
      </c>
      <c r="BK19">
        <v>8</v>
      </c>
      <c r="BL19">
        <v>0</v>
      </c>
      <c r="BM19">
        <v>0</v>
      </c>
      <c r="BN19">
        <v>0</v>
      </c>
      <c r="BO19">
        <v>0</v>
      </c>
      <c r="BP19">
        <v>0</v>
      </c>
      <c r="BQ19">
        <v>0</v>
      </c>
      <c r="BR19">
        <v>1</v>
      </c>
      <c r="BS19">
        <v>0</v>
      </c>
      <c r="BT19">
        <v>0</v>
      </c>
      <c r="BU19">
        <v>0.71428571428571397</v>
      </c>
      <c r="BV19">
        <v>0</v>
      </c>
      <c r="BW19">
        <v>0.5</v>
      </c>
      <c r="BX19">
        <v>0</v>
      </c>
      <c r="BY19">
        <v>0</v>
      </c>
      <c r="BZ19">
        <v>1</v>
      </c>
      <c r="CA19">
        <v>0.72727272727272696</v>
      </c>
      <c r="CB19">
        <v>0</v>
      </c>
      <c r="CC19">
        <v>0</v>
      </c>
      <c r="CD19">
        <v>0</v>
      </c>
      <c r="CE19">
        <v>0</v>
      </c>
      <c r="CF19">
        <v>0</v>
      </c>
      <c r="CG19">
        <v>0</v>
      </c>
      <c r="CH19">
        <v>0</v>
      </c>
      <c r="CI19">
        <v>0</v>
      </c>
      <c r="CJ19">
        <v>0</v>
      </c>
      <c r="CK19">
        <v>0</v>
      </c>
      <c r="CL19">
        <v>0</v>
      </c>
      <c r="CM19">
        <v>0</v>
      </c>
      <c r="CN19">
        <v>1</v>
      </c>
      <c r="CO19">
        <v>0</v>
      </c>
      <c r="CP19">
        <v>0</v>
      </c>
      <c r="CQ19">
        <v>0</v>
      </c>
      <c r="CR19">
        <v>1</v>
      </c>
      <c r="CS19">
        <v>0</v>
      </c>
      <c r="CT19">
        <v>0</v>
      </c>
      <c r="CU19">
        <v>0</v>
      </c>
      <c r="CV19">
        <v>0</v>
      </c>
      <c r="CW19">
        <v>0</v>
      </c>
      <c r="CX19">
        <v>0</v>
      </c>
      <c r="CY19">
        <v>0</v>
      </c>
      <c r="CZ19">
        <v>0</v>
      </c>
      <c r="DA19">
        <v>0</v>
      </c>
      <c r="DB19">
        <v>0</v>
      </c>
      <c r="DC19">
        <v>1</v>
      </c>
      <c r="DD19">
        <v>0</v>
      </c>
      <c r="DE19">
        <v>0</v>
      </c>
      <c r="DF19">
        <v>0</v>
      </c>
      <c r="DG19">
        <v>2</v>
      </c>
      <c r="DH19">
        <v>0</v>
      </c>
      <c r="DI19">
        <v>0</v>
      </c>
      <c r="DJ19">
        <v>0</v>
      </c>
      <c r="DK19">
        <v>0</v>
      </c>
      <c r="DL19">
        <v>0</v>
      </c>
      <c r="DM19">
        <v>0</v>
      </c>
      <c r="DN19">
        <v>0</v>
      </c>
      <c r="DO19">
        <v>0</v>
      </c>
      <c r="DP19">
        <v>0</v>
      </c>
      <c r="DQ19">
        <v>0</v>
      </c>
      <c r="DR19">
        <v>0</v>
      </c>
      <c r="DS19">
        <v>0</v>
      </c>
      <c r="DT19">
        <v>0</v>
      </c>
      <c r="DU19">
        <v>0</v>
      </c>
      <c r="DV19">
        <v>0</v>
      </c>
      <c r="DW19">
        <v>1</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1</v>
      </c>
      <c r="FK19">
        <v>0</v>
      </c>
      <c r="FL19">
        <v>0</v>
      </c>
      <c r="FM19">
        <v>1</v>
      </c>
      <c r="FN19">
        <v>0</v>
      </c>
      <c r="FO19">
        <v>0</v>
      </c>
      <c r="FP19">
        <v>1</v>
      </c>
      <c r="FQ19">
        <v>0</v>
      </c>
      <c r="FR19">
        <v>0</v>
      </c>
      <c r="FS19">
        <v>0</v>
      </c>
      <c r="FT19">
        <v>0</v>
      </c>
      <c r="FU19">
        <v>0</v>
      </c>
      <c r="FV19">
        <v>0</v>
      </c>
      <c r="FW19">
        <v>2</v>
      </c>
      <c r="FX19">
        <v>1</v>
      </c>
      <c r="FY19">
        <v>0</v>
      </c>
      <c r="FZ19">
        <v>3</v>
      </c>
      <c r="GA19">
        <v>1</v>
      </c>
      <c r="GB19">
        <v>1</v>
      </c>
      <c r="GC19">
        <v>1</v>
      </c>
      <c r="GD19">
        <v>0</v>
      </c>
      <c r="GE19">
        <v>1</v>
      </c>
      <c r="GF19">
        <v>3</v>
      </c>
      <c r="GG19">
        <v>1</v>
      </c>
      <c r="GH19">
        <v>3</v>
      </c>
      <c r="GI19">
        <v>6</v>
      </c>
      <c r="GJ19">
        <v>3</v>
      </c>
      <c r="GK19">
        <v>1</v>
      </c>
      <c r="GL19">
        <v>0</v>
      </c>
      <c r="GM19">
        <v>0</v>
      </c>
      <c r="GN19">
        <v>0</v>
      </c>
      <c r="GO19">
        <v>0</v>
      </c>
      <c r="GP19">
        <v>0</v>
      </c>
      <c r="GQ19">
        <v>0</v>
      </c>
      <c r="GR19">
        <v>0</v>
      </c>
      <c r="GS19">
        <v>2</v>
      </c>
      <c r="GT19">
        <v>0</v>
      </c>
      <c r="GU19">
        <v>0</v>
      </c>
      <c r="GV19">
        <v>1</v>
      </c>
      <c r="GW19">
        <v>0</v>
      </c>
      <c r="GX19">
        <v>2</v>
      </c>
      <c r="GY19">
        <v>5</v>
      </c>
      <c r="GZ19">
        <v>0</v>
      </c>
      <c r="HA19">
        <v>0</v>
      </c>
    </row>
    <row r="20" spans="1:209" x14ac:dyDescent="0.2">
      <c r="A20" s="11" t="str">
        <f>CONCATENATE("A18.",$B3)</f>
        <v>A18.opPass.Att</v>
      </c>
      <c r="B20" s="14">
        <f>VLOOKUP(B5,$AC2:$HA32,MATCH(A20,$AC1:$HA1,0),FALSE)</f>
        <v>12</v>
      </c>
      <c r="C20" s="4"/>
      <c r="D20" s="47"/>
      <c r="E20" s="48"/>
      <c r="F20" s="48"/>
      <c r="G20" s="48"/>
      <c r="H20" s="48"/>
      <c r="I20" s="49"/>
      <c r="J20" s="53"/>
      <c r="K20" s="48"/>
      <c r="L20" s="48"/>
      <c r="M20" s="48"/>
      <c r="N20" s="48"/>
      <c r="O20" s="48"/>
      <c r="P20" s="48"/>
      <c r="Q20" s="49"/>
      <c r="R20" s="53"/>
      <c r="S20" s="48"/>
      <c r="T20" s="48"/>
      <c r="U20" s="48"/>
      <c r="V20" s="48"/>
      <c r="W20" s="54"/>
      <c r="AC20" t="s">
        <v>209</v>
      </c>
      <c r="AD20" t="s">
        <v>203</v>
      </c>
      <c r="AE20">
        <v>1</v>
      </c>
      <c r="AF20">
        <v>62</v>
      </c>
      <c r="AG20">
        <v>1</v>
      </c>
      <c r="AH20">
        <v>0</v>
      </c>
      <c r="AI20">
        <v>1</v>
      </c>
      <c r="AJ20">
        <v>0</v>
      </c>
      <c r="AK20">
        <v>1</v>
      </c>
      <c r="AL20">
        <v>0</v>
      </c>
      <c r="AM20">
        <v>3</v>
      </c>
      <c r="AN20">
        <v>1</v>
      </c>
      <c r="AO20">
        <v>1</v>
      </c>
      <c r="AP20">
        <v>1</v>
      </c>
      <c r="AQ20">
        <v>3</v>
      </c>
      <c r="AR20">
        <v>1</v>
      </c>
      <c r="AS20">
        <v>0</v>
      </c>
      <c r="AT20">
        <v>2</v>
      </c>
      <c r="AU20">
        <v>1</v>
      </c>
      <c r="AV20">
        <v>0</v>
      </c>
      <c r="AW20">
        <v>0</v>
      </c>
      <c r="AX20">
        <v>0</v>
      </c>
      <c r="AY20">
        <v>0</v>
      </c>
      <c r="AZ20">
        <v>0</v>
      </c>
      <c r="BA20">
        <v>0</v>
      </c>
      <c r="BB20">
        <v>0</v>
      </c>
      <c r="BC20">
        <v>3</v>
      </c>
      <c r="BD20">
        <v>1</v>
      </c>
      <c r="BE20">
        <v>1</v>
      </c>
      <c r="BF20">
        <v>0</v>
      </c>
      <c r="BG20">
        <v>2</v>
      </c>
      <c r="BH20">
        <v>1</v>
      </c>
      <c r="BI20">
        <v>0</v>
      </c>
      <c r="BJ20">
        <v>1</v>
      </c>
      <c r="BK20">
        <v>1</v>
      </c>
      <c r="BL20">
        <v>0</v>
      </c>
      <c r="BM20">
        <v>0</v>
      </c>
      <c r="BN20">
        <v>0</v>
      </c>
      <c r="BO20">
        <v>0</v>
      </c>
      <c r="BP20">
        <v>0</v>
      </c>
      <c r="BQ20">
        <v>0</v>
      </c>
      <c r="BR20">
        <v>0</v>
      </c>
      <c r="BS20">
        <v>1</v>
      </c>
      <c r="BT20">
        <v>1</v>
      </c>
      <c r="BU20">
        <v>1</v>
      </c>
      <c r="BV20">
        <v>0</v>
      </c>
      <c r="BW20">
        <v>0.66666666666666696</v>
      </c>
      <c r="BX20">
        <v>1</v>
      </c>
      <c r="BY20">
        <v>0</v>
      </c>
      <c r="BZ20">
        <v>0.5</v>
      </c>
      <c r="CA20">
        <v>1</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1</v>
      </c>
      <c r="EF20">
        <v>0</v>
      </c>
      <c r="EG20">
        <v>0</v>
      </c>
      <c r="EH20">
        <v>0</v>
      </c>
      <c r="EI20">
        <v>0</v>
      </c>
      <c r="EJ20">
        <v>0</v>
      </c>
      <c r="EK20">
        <v>0</v>
      </c>
      <c r="EL20">
        <v>0</v>
      </c>
      <c r="EM20">
        <v>0</v>
      </c>
      <c r="EN20">
        <v>0</v>
      </c>
      <c r="EO20">
        <v>0</v>
      </c>
      <c r="EP20">
        <v>0</v>
      </c>
      <c r="EQ20">
        <v>1</v>
      </c>
      <c r="ER20">
        <v>1</v>
      </c>
      <c r="ES20">
        <v>0</v>
      </c>
      <c r="ET20">
        <v>0</v>
      </c>
      <c r="EU20">
        <v>0</v>
      </c>
      <c r="EV20">
        <v>0</v>
      </c>
      <c r="EW20">
        <v>0</v>
      </c>
      <c r="EX20">
        <v>0</v>
      </c>
      <c r="EY20">
        <v>3</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1</v>
      </c>
      <c r="FY20">
        <v>1</v>
      </c>
      <c r="FZ20">
        <v>1</v>
      </c>
      <c r="GA20">
        <v>5</v>
      </c>
      <c r="GB20">
        <v>1</v>
      </c>
      <c r="GC20">
        <v>1</v>
      </c>
      <c r="GD20">
        <v>0</v>
      </c>
      <c r="GE20">
        <v>2</v>
      </c>
      <c r="GF20">
        <v>2</v>
      </c>
      <c r="GG20">
        <v>0</v>
      </c>
      <c r="GH20">
        <v>0</v>
      </c>
      <c r="GI20">
        <v>2</v>
      </c>
      <c r="GJ20">
        <v>1</v>
      </c>
      <c r="GK20">
        <v>0</v>
      </c>
      <c r="GL20">
        <v>0</v>
      </c>
      <c r="GM20">
        <v>0</v>
      </c>
      <c r="GN20">
        <v>0</v>
      </c>
      <c r="GO20">
        <v>1</v>
      </c>
      <c r="GP20">
        <v>0</v>
      </c>
      <c r="GQ20">
        <v>1</v>
      </c>
      <c r="GR20">
        <v>0</v>
      </c>
      <c r="GS20">
        <v>1</v>
      </c>
      <c r="GT20">
        <v>1</v>
      </c>
      <c r="GU20">
        <v>1</v>
      </c>
      <c r="GV20">
        <v>0</v>
      </c>
      <c r="GW20">
        <v>0</v>
      </c>
      <c r="GX20">
        <v>1</v>
      </c>
      <c r="GY20">
        <v>0</v>
      </c>
      <c r="GZ20">
        <v>0</v>
      </c>
      <c r="HA20">
        <v>0</v>
      </c>
    </row>
    <row r="21" spans="1:209" x14ac:dyDescent="0.2">
      <c r="A21" s="11" t="str">
        <f>CONCATENATE("A6.",$B3)</f>
        <v>A6.opPass.Att</v>
      </c>
      <c r="B21" s="14">
        <f>VLOOKUP(B5,$AC2:$HA32,MATCH(A21,$AC1:$HA1,0),FALSE)</f>
        <v>1</v>
      </c>
      <c r="C21" s="3"/>
      <c r="D21" s="55">
        <f>B8</f>
        <v>33</v>
      </c>
      <c r="E21" s="56"/>
      <c r="F21" s="56"/>
      <c r="G21" s="56"/>
      <c r="H21" s="56"/>
      <c r="I21" s="57"/>
      <c r="J21" s="56">
        <f>B9</f>
        <v>55</v>
      </c>
      <c r="K21" s="56"/>
      <c r="L21" s="56"/>
      <c r="M21" s="56"/>
      <c r="N21" s="56"/>
      <c r="O21" s="56"/>
      <c r="P21" s="56"/>
      <c r="Q21" s="57"/>
      <c r="R21" s="59">
        <f>B10</f>
        <v>21</v>
      </c>
      <c r="S21" s="56"/>
      <c r="T21" s="56"/>
      <c r="U21" s="56"/>
      <c r="V21" s="56"/>
      <c r="W21" s="61"/>
      <c r="AC21" t="s">
        <v>210</v>
      </c>
      <c r="AD21" t="s">
        <v>203</v>
      </c>
      <c r="AE21">
        <v>1</v>
      </c>
      <c r="AF21">
        <v>73</v>
      </c>
      <c r="AG21">
        <v>1</v>
      </c>
      <c r="AH21">
        <v>0</v>
      </c>
      <c r="AI21">
        <v>0</v>
      </c>
      <c r="AJ21">
        <v>0</v>
      </c>
      <c r="AK21">
        <v>1</v>
      </c>
      <c r="AL21">
        <v>0</v>
      </c>
      <c r="AM21">
        <v>1</v>
      </c>
      <c r="AN21">
        <v>5</v>
      </c>
      <c r="AO21">
        <v>3</v>
      </c>
      <c r="AP21">
        <v>1</v>
      </c>
      <c r="AQ21">
        <v>7</v>
      </c>
      <c r="AR21">
        <v>3</v>
      </c>
      <c r="AS21">
        <v>1</v>
      </c>
      <c r="AT21">
        <v>4</v>
      </c>
      <c r="AU21">
        <v>3</v>
      </c>
      <c r="AV21">
        <v>0</v>
      </c>
      <c r="AW21">
        <v>0</v>
      </c>
      <c r="AX21">
        <v>0</v>
      </c>
      <c r="AY21">
        <v>0</v>
      </c>
      <c r="AZ21">
        <v>0</v>
      </c>
      <c r="BA21">
        <v>0</v>
      </c>
      <c r="BB21">
        <v>0</v>
      </c>
      <c r="BC21">
        <v>1</v>
      </c>
      <c r="BD21">
        <v>4</v>
      </c>
      <c r="BE21">
        <v>3</v>
      </c>
      <c r="BF21">
        <v>1</v>
      </c>
      <c r="BG21">
        <v>5</v>
      </c>
      <c r="BH21">
        <v>3</v>
      </c>
      <c r="BI21">
        <v>1</v>
      </c>
      <c r="BJ21">
        <v>2</v>
      </c>
      <c r="BK21">
        <v>1</v>
      </c>
      <c r="BL21">
        <v>0</v>
      </c>
      <c r="BM21">
        <v>0</v>
      </c>
      <c r="BN21">
        <v>0</v>
      </c>
      <c r="BO21">
        <v>0</v>
      </c>
      <c r="BP21">
        <v>0</v>
      </c>
      <c r="BQ21">
        <v>0</v>
      </c>
      <c r="BR21">
        <v>0</v>
      </c>
      <c r="BS21">
        <v>1</v>
      </c>
      <c r="BT21">
        <v>0.8</v>
      </c>
      <c r="BU21">
        <v>1</v>
      </c>
      <c r="BV21">
        <v>1</v>
      </c>
      <c r="BW21">
        <v>0.71428571428571397</v>
      </c>
      <c r="BX21">
        <v>1</v>
      </c>
      <c r="BY21">
        <v>1</v>
      </c>
      <c r="BZ21">
        <v>0.5</v>
      </c>
      <c r="CA21">
        <v>0.33333333333333298</v>
      </c>
      <c r="CB21">
        <v>0</v>
      </c>
      <c r="CC21">
        <v>0</v>
      </c>
      <c r="CD21">
        <v>0</v>
      </c>
      <c r="CE21">
        <v>0</v>
      </c>
      <c r="CF21">
        <v>0</v>
      </c>
      <c r="CG21">
        <v>0</v>
      </c>
      <c r="CH21">
        <v>0</v>
      </c>
      <c r="CI21">
        <v>1</v>
      </c>
      <c r="CJ21">
        <v>0</v>
      </c>
      <c r="CK21">
        <v>0</v>
      </c>
      <c r="CL21">
        <v>0</v>
      </c>
      <c r="CM21">
        <v>0</v>
      </c>
      <c r="CN21">
        <v>0</v>
      </c>
      <c r="CO21">
        <v>0</v>
      </c>
      <c r="CP21">
        <v>0</v>
      </c>
      <c r="CQ21">
        <v>0</v>
      </c>
      <c r="CR21">
        <v>0</v>
      </c>
      <c r="CS21">
        <v>0</v>
      </c>
      <c r="CT21">
        <v>0</v>
      </c>
      <c r="CU21">
        <v>0</v>
      </c>
      <c r="CV21">
        <v>0</v>
      </c>
      <c r="CW21">
        <v>0</v>
      </c>
      <c r="CX21">
        <v>0</v>
      </c>
      <c r="CY21">
        <v>0</v>
      </c>
      <c r="CZ21">
        <v>0</v>
      </c>
      <c r="DA21">
        <v>0</v>
      </c>
      <c r="DB21">
        <v>0</v>
      </c>
      <c r="DC21">
        <v>1</v>
      </c>
      <c r="DD21">
        <v>1</v>
      </c>
      <c r="DE21">
        <v>0</v>
      </c>
      <c r="DF21">
        <v>0</v>
      </c>
      <c r="DG21">
        <v>0</v>
      </c>
      <c r="DH21">
        <v>0</v>
      </c>
      <c r="DI21">
        <v>0</v>
      </c>
      <c r="DJ21">
        <v>0</v>
      </c>
      <c r="DK21">
        <v>0</v>
      </c>
      <c r="DL21">
        <v>0</v>
      </c>
      <c r="DM21">
        <v>0</v>
      </c>
      <c r="DN21">
        <v>0</v>
      </c>
      <c r="DO21">
        <v>0</v>
      </c>
      <c r="DP21">
        <v>0</v>
      </c>
      <c r="DQ21">
        <v>0</v>
      </c>
      <c r="DR21">
        <v>0</v>
      </c>
      <c r="DS21">
        <v>0</v>
      </c>
      <c r="DT21">
        <v>1</v>
      </c>
      <c r="DU21">
        <v>0</v>
      </c>
      <c r="DV21">
        <v>0</v>
      </c>
      <c r="DW21">
        <v>1</v>
      </c>
      <c r="DX21">
        <v>0</v>
      </c>
      <c r="DY21">
        <v>0</v>
      </c>
      <c r="DZ21">
        <v>0</v>
      </c>
      <c r="EA21">
        <v>0</v>
      </c>
      <c r="EB21">
        <v>0</v>
      </c>
      <c r="EC21">
        <v>0</v>
      </c>
      <c r="ED21">
        <v>0</v>
      </c>
      <c r="EE21">
        <v>0</v>
      </c>
      <c r="EF21">
        <v>0</v>
      </c>
      <c r="EG21">
        <v>0</v>
      </c>
      <c r="EH21">
        <v>0</v>
      </c>
      <c r="EI21">
        <v>0</v>
      </c>
      <c r="EJ21">
        <v>0</v>
      </c>
      <c r="EK21">
        <v>0</v>
      </c>
      <c r="EL21">
        <v>0</v>
      </c>
      <c r="EM21">
        <v>0</v>
      </c>
      <c r="EN21">
        <v>0</v>
      </c>
      <c r="EO21">
        <v>0</v>
      </c>
      <c r="EP21">
        <v>0</v>
      </c>
      <c r="EQ21">
        <v>1</v>
      </c>
      <c r="ER21">
        <v>1</v>
      </c>
      <c r="ES21">
        <v>0</v>
      </c>
      <c r="ET21">
        <v>0</v>
      </c>
      <c r="EU21">
        <v>1</v>
      </c>
      <c r="EV21">
        <v>1</v>
      </c>
      <c r="EW21">
        <v>0</v>
      </c>
      <c r="EX21">
        <v>0</v>
      </c>
      <c r="EY21">
        <v>2</v>
      </c>
      <c r="EZ21">
        <v>0</v>
      </c>
      <c r="FA21">
        <v>0</v>
      </c>
      <c r="FB21">
        <v>0</v>
      </c>
      <c r="FC21">
        <v>0</v>
      </c>
      <c r="FD21">
        <v>0</v>
      </c>
      <c r="FE21">
        <v>0</v>
      </c>
      <c r="FF21">
        <v>0</v>
      </c>
      <c r="FG21">
        <v>0</v>
      </c>
      <c r="FH21">
        <v>0</v>
      </c>
      <c r="FI21">
        <v>0</v>
      </c>
      <c r="FJ21">
        <v>0</v>
      </c>
      <c r="FK21">
        <v>0</v>
      </c>
      <c r="FL21">
        <v>0</v>
      </c>
      <c r="FM21">
        <v>0</v>
      </c>
      <c r="FN21">
        <v>0</v>
      </c>
      <c r="FO21">
        <v>0</v>
      </c>
      <c r="FP21">
        <v>0</v>
      </c>
      <c r="FQ21">
        <v>0</v>
      </c>
      <c r="FR21">
        <v>0</v>
      </c>
      <c r="FS21">
        <v>1</v>
      </c>
      <c r="FT21">
        <v>0</v>
      </c>
      <c r="FU21">
        <v>0</v>
      </c>
      <c r="FV21">
        <v>0</v>
      </c>
      <c r="FW21">
        <v>0</v>
      </c>
      <c r="FX21">
        <v>0</v>
      </c>
      <c r="FY21">
        <v>2</v>
      </c>
      <c r="FZ21">
        <v>3</v>
      </c>
      <c r="GA21">
        <v>1</v>
      </c>
      <c r="GB21">
        <v>2</v>
      </c>
      <c r="GC21">
        <v>2</v>
      </c>
      <c r="GD21">
        <v>3</v>
      </c>
      <c r="GE21">
        <v>2</v>
      </c>
      <c r="GF21">
        <v>0</v>
      </c>
      <c r="GG21">
        <v>2</v>
      </c>
      <c r="GH21">
        <v>1</v>
      </c>
      <c r="GI21">
        <v>0</v>
      </c>
      <c r="GJ21">
        <v>2</v>
      </c>
      <c r="GK21">
        <v>0</v>
      </c>
      <c r="GL21">
        <v>0</v>
      </c>
      <c r="GM21">
        <v>0</v>
      </c>
      <c r="GN21">
        <v>0</v>
      </c>
      <c r="GO21">
        <v>1</v>
      </c>
      <c r="GP21">
        <v>0</v>
      </c>
      <c r="GQ21">
        <v>0</v>
      </c>
      <c r="GR21">
        <v>3</v>
      </c>
      <c r="GS21">
        <v>0</v>
      </c>
      <c r="GT21">
        <v>0</v>
      </c>
      <c r="GU21">
        <v>3</v>
      </c>
      <c r="GV21">
        <v>0</v>
      </c>
      <c r="GW21">
        <v>1</v>
      </c>
      <c r="GX21">
        <v>1</v>
      </c>
      <c r="GY21">
        <v>1</v>
      </c>
      <c r="GZ21">
        <v>0</v>
      </c>
      <c r="HA21">
        <v>0</v>
      </c>
    </row>
    <row r="22" spans="1:209" x14ac:dyDescent="0.2">
      <c r="C22" s="3"/>
      <c r="D22" s="35"/>
      <c r="E22" s="21"/>
      <c r="F22" s="21"/>
      <c r="G22" s="21"/>
      <c r="H22" s="21"/>
      <c r="I22" s="41"/>
      <c r="J22" s="21"/>
      <c r="K22" s="21"/>
      <c r="L22" s="21"/>
      <c r="M22" s="21"/>
      <c r="N22" s="21"/>
      <c r="O22" s="21"/>
      <c r="P22" s="21"/>
      <c r="Q22" s="41"/>
      <c r="R22" s="45"/>
      <c r="S22" s="21"/>
      <c r="T22" s="21"/>
      <c r="U22" s="21"/>
      <c r="V22" s="21"/>
      <c r="W22" s="22"/>
      <c r="AC22" t="s">
        <v>211</v>
      </c>
      <c r="AD22" t="s">
        <v>203</v>
      </c>
      <c r="AE22">
        <v>1</v>
      </c>
      <c r="AF22">
        <v>9</v>
      </c>
      <c r="AG22">
        <v>0</v>
      </c>
      <c r="AH22">
        <v>0</v>
      </c>
      <c r="AI22">
        <v>0</v>
      </c>
      <c r="AJ22">
        <v>0</v>
      </c>
      <c r="AK22">
        <v>0</v>
      </c>
      <c r="AL22">
        <v>0</v>
      </c>
      <c r="AM22">
        <v>0</v>
      </c>
      <c r="AN22">
        <v>0</v>
      </c>
      <c r="AO22">
        <v>0</v>
      </c>
      <c r="AP22">
        <v>0</v>
      </c>
      <c r="AQ22">
        <v>0</v>
      </c>
      <c r="AR22">
        <v>0</v>
      </c>
      <c r="AS22">
        <v>2</v>
      </c>
      <c r="AT22">
        <v>0</v>
      </c>
      <c r="AU22">
        <v>0</v>
      </c>
      <c r="AV22">
        <v>1</v>
      </c>
      <c r="AW22">
        <v>0</v>
      </c>
      <c r="AX22">
        <v>0</v>
      </c>
      <c r="AY22">
        <v>0</v>
      </c>
      <c r="AZ22">
        <v>0</v>
      </c>
      <c r="BA22">
        <v>0</v>
      </c>
      <c r="BB22">
        <v>0</v>
      </c>
      <c r="BC22">
        <v>0</v>
      </c>
      <c r="BD22">
        <v>0</v>
      </c>
      <c r="BE22">
        <v>0</v>
      </c>
      <c r="BF22">
        <v>0</v>
      </c>
      <c r="BG22">
        <v>0</v>
      </c>
      <c r="BH22">
        <v>0</v>
      </c>
      <c r="BI22">
        <v>2</v>
      </c>
      <c r="BJ22">
        <v>0</v>
      </c>
      <c r="BK22">
        <v>0</v>
      </c>
      <c r="BL22">
        <v>0</v>
      </c>
      <c r="BM22">
        <v>0</v>
      </c>
      <c r="BN22">
        <v>0</v>
      </c>
      <c r="BO22">
        <v>0</v>
      </c>
      <c r="BP22">
        <v>0</v>
      </c>
      <c r="BQ22">
        <v>0</v>
      </c>
      <c r="BR22">
        <v>0</v>
      </c>
      <c r="BS22">
        <v>0</v>
      </c>
      <c r="BT22">
        <v>0</v>
      </c>
      <c r="BU22">
        <v>0</v>
      </c>
      <c r="BV22">
        <v>0</v>
      </c>
      <c r="BW22">
        <v>0</v>
      </c>
      <c r="BX22">
        <v>0</v>
      </c>
      <c r="BY22">
        <v>1</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c r="HA22">
        <v>0</v>
      </c>
    </row>
    <row r="23" spans="1:209" ht="17" x14ac:dyDescent="0.2">
      <c r="B23" s="9"/>
      <c r="C23" s="3"/>
      <c r="D23" s="35"/>
      <c r="E23" s="21"/>
      <c r="F23" s="21"/>
      <c r="G23" s="21"/>
      <c r="H23" s="21"/>
      <c r="I23" s="41"/>
      <c r="J23" s="21"/>
      <c r="K23" s="21"/>
      <c r="L23" s="21"/>
      <c r="M23" s="21"/>
      <c r="N23" s="21"/>
      <c r="O23" s="21"/>
      <c r="P23" s="21"/>
      <c r="Q23" s="41"/>
      <c r="R23" s="45"/>
      <c r="S23" s="21"/>
      <c r="T23" s="21"/>
      <c r="U23" s="21"/>
      <c r="V23" s="21"/>
      <c r="W23" s="22"/>
      <c r="AC23" t="s">
        <v>212</v>
      </c>
      <c r="AD23" t="s">
        <v>203</v>
      </c>
      <c r="AE23">
        <v>1</v>
      </c>
      <c r="AF23">
        <v>97</v>
      </c>
      <c r="AG23">
        <v>1</v>
      </c>
      <c r="AH23">
        <v>1</v>
      </c>
      <c r="AI23">
        <v>11</v>
      </c>
      <c r="AJ23">
        <v>0</v>
      </c>
      <c r="AK23">
        <v>4</v>
      </c>
      <c r="AL23">
        <v>0</v>
      </c>
      <c r="AM23">
        <v>0</v>
      </c>
      <c r="AN23">
        <v>0</v>
      </c>
      <c r="AO23">
        <v>0</v>
      </c>
      <c r="AP23">
        <v>0</v>
      </c>
      <c r="AQ23">
        <v>0</v>
      </c>
      <c r="AR23">
        <v>0</v>
      </c>
      <c r="AS23">
        <v>0</v>
      </c>
      <c r="AT23">
        <v>0</v>
      </c>
      <c r="AU23">
        <v>0</v>
      </c>
      <c r="AV23">
        <v>0</v>
      </c>
      <c r="AW23">
        <v>0</v>
      </c>
      <c r="AX23">
        <v>1</v>
      </c>
      <c r="AY23">
        <v>9</v>
      </c>
      <c r="AZ23">
        <v>0</v>
      </c>
      <c r="BA23">
        <v>3</v>
      </c>
      <c r="BB23">
        <v>0</v>
      </c>
      <c r="BC23">
        <v>0</v>
      </c>
      <c r="BD23">
        <v>0</v>
      </c>
      <c r="BE23">
        <v>0</v>
      </c>
      <c r="BF23">
        <v>0</v>
      </c>
      <c r="BG23">
        <v>0</v>
      </c>
      <c r="BH23">
        <v>0</v>
      </c>
      <c r="BI23">
        <v>0</v>
      </c>
      <c r="BJ23">
        <v>0</v>
      </c>
      <c r="BK23">
        <v>0</v>
      </c>
      <c r="BL23">
        <v>0</v>
      </c>
      <c r="BM23">
        <v>0</v>
      </c>
      <c r="BN23">
        <v>1</v>
      </c>
      <c r="BO23">
        <v>0.81818181818181801</v>
      </c>
      <c r="BP23">
        <v>0</v>
      </c>
      <c r="BQ23">
        <v>0.75</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1</v>
      </c>
      <c r="FX23">
        <v>0</v>
      </c>
      <c r="FY23">
        <v>0</v>
      </c>
      <c r="FZ23">
        <v>0</v>
      </c>
      <c r="GA23">
        <v>0</v>
      </c>
      <c r="GB23">
        <v>0</v>
      </c>
      <c r="GC23">
        <v>0</v>
      </c>
      <c r="GD23">
        <v>0</v>
      </c>
      <c r="GE23">
        <v>0</v>
      </c>
      <c r="GF23">
        <v>0</v>
      </c>
      <c r="GG23">
        <v>0</v>
      </c>
      <c r="GH23">
        <v>0</v>
      </c>
      <c r="GI23">
        <v>0</v>
      </c>
      <c r="GJ23">
        <v>0</v>
      </c>
      <c r="GK23">
        <v>0</v>
      </c>
      <c r="GL23">
        <v>1</v>
      </c>
      <c r="GM23">
        <v>1</v>
      </c>
      <c r="GN23">
        <v>0</v>
      </c>
      <c r="GO23">
        <v>0</v>
      </c>
      <c r="GP23">
        <v>0</v>
      </c>
      <c r="GQ23">
        <v>0</v>
      </c>
      <c r="GR23">
        <v>0</v>
      </c>
      <c r="GS23">
        <v>0</v>
      </c>
      <c r="GT23">
        <v>0</v>
      </c>
      <c r="GU23">
        <v>0</v>
      </c>
      <c r="GV23">
        <v>0</v>
      </c>
      <c r="GW23">
        <v>0</v>
      </c>
      <c r="GX23">
        <v>0</v>
      </c>
      <c r="GY23">
        <v>0</v>
      </c>
      <c r="GZ23">
        <v>0</v>
      </c>
      <c r="HA23">
        <v>0</v>
      </c>
    </row>
    <row r="24" spans="1:209" x14ac:dyDescent="0.2">
      <c r="B24" s="10"/>
      <c r="C24" s="3"/>
      <c r="D24" s="35"/>
      <c r="E24" s="21"/>
      <c r="F24" s="21"/>
      <c r="G24" s="21"/>
      <c r="H24" s="21"/>
      <c r="I24" s="41"/>
      <c r="J24" s="21"/>
      <c r="K24" s="21"/>
      <c r="L24" s="21"/>
      <c r="M24" s="21"/>
      <c r="N24" s="21"/>
      <c r="O24" s="21"/>
      <c r="P24" s="21"/>
      <c r="Q24" s="41"/>
      <c r="R24" s="45"/>
      <c r="S24" s="21"/>
      <c r="T24" s="21"/>
      <c r="U24" s="21"/>
      <c r="V24" s="21"/>
      <c r="W24" s="22"/>
      <c r="AC24" t="s">
        <v>213</v>
      </c>
      <c r="AD24" t="s">
        <v>203</v>
      </c>
      <c r="AE24">
        <v>1</v>
      </c>
      <c r="AF24">
        <v>97</v>
      </c>
      <c r="AG24">
        <v>1</v>
      </c>
      <c r="AH24">
        <v>0</v>
      </c>
      <c r="AI24">
        <v>2</v>
      </c>
      <c r="AJ24">
        <v>16</v>
      </c>
      <c r="AK24">
        <v>6</v>
      </c>
      <c r="AL24">
        <v>1</v>
      </c>
      <c r="AM24">
        <v>15</v>
      </c>
      <c r="AN24">
        <v>6</v>
      </c>
      <c r="AO24">
        <v>1</v>
      </c>
      <c r="AP24">
        <v>2</v>
      </c>
      <c r="AQ24">
        <v>0</v>
      </c>
      <c r="AR24">
        <v>0</v>
      </c>
      <c r="AS24">
        <v>1</v>
      </c>
      <c r="AT24">
        <v>0</v>
      </c>
      <c r="AU24">
        <v>0</v>
      </c>
      <c r="AV24">
        <v>0</v>
      </c>
      <c r="AW24">
        <v>0</v>
      </c>
      <c r="AX24">
        <v>0</v>
      </c>
      <c r="AY24">
        <v>2</v>
      </c>
      <c r="AZ24">
        <v>13</v>
      </c>
      <c r="BA24">
        <v>6</v>
      </c>
      <c r="BB24">
        <v>0</v>
      </c>
      <c r="BC24">
        <v>11</v>
      </c>
      <c r="BD24">
        <v>6</v>
      </c>
      <c r="BE24">
        <v>1</v>
      </c>
      <c r="BF24">
        <v>2</v>
      </c>
      <c r="BG24">
        <v>0</v>
      </c>
      <c r="BH24">
        <v>0</v>
      </c>
      <c r="BI24">
        <v>1</v>
      </c>
      <c r="BJ24">
        <v>0</v>
      </c>
      <c r="BK24">
        <v>0</v>
      </c>
      <c r="BL24">
        <v>0</v>
      </c>
      <c r="BM24">
        <v>0</v>
      </c>
      <c r="BN24">
        <v>0</v>
      </c>
      <c r="BO24">
        <v>1</v>
      </c>
      <c r="BP24">
        <v>0.8125</v>
      </c>
      <c r="BQ24">
        <v>1</v>
      </c>
      <c r="BR24">
        <v>0</v>
      </c>
      <c r="BS24">
        <v>0.73333333333333295</v>
      </c>
      <c r="BT24">
        <v>1</v>
      </c>
      <c r="BU24">
        <v>1</v>
      </c>
      <c r="BV24">
        <v>1</v>
      </c>
      <c r="BW24">
        <v>0</v>
      </c>
      <c r="BX24">
        <v>0</v>
      </c>
      <c r="BY24">
        <v>1</v>
      </c>
      <c r="BZ24">
        <v>0</v>
      </c>
      <c r="CA24">
        <v>0</v>
      </c>
      <c r="CB24">
        <v>0</v>
      </c>
      <c r="CC24">
        <v>0</v>
      </c>
      <c r="CD24">
        <v>0</v>
      </c>
      <c r="CE24">
        <v>0</v>
      </c>
      <c r="CF24">
        <v>1</v>
      </c>
      <c r="CG24">
        <v>1</v>
      </c>
      <c r="CH24">
        <v>0</v>
      </c>
      <c r="CI24">
        <v>3</v>
      </c>
      <c r="CJ24">
        <v>0</v>
      </c>
      <c r="CK24">
        <v>0</v>
      </c>
      <c r="CL24">
        <v>0</v>
      </c>
      <c r="CM24">
        <v>0</v>
      </c>
      <c r="CN24">
        <v>1</v>
      </c>
      <c r="CO24">
        <v>0</v>
      </c>
      <c r="CP24">
        <v>0</v>
      </c>
      <c r="CQ24">
        <v>0</v>
      </c>
      <c r="CR24">
        <v>0</v>
      </c>
      <c r="CS24">
        <v>0</v>
      </c>
      <c r="CT24">
        <v>0</v>
      </c>
      <c r="CU24">
        <v>0</v>
      </c>
      <c r="CV24">
        <v>0</v>
      </c>
      <c r="CW24">
        <v>1</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2</v>
      </c>
      <c r="EC24">
        <v>0</v>
      </c>
      <c r="ED24">
        <v>0</v>
      </c>
      <c r="EE24">
        <v>0</v>
      </c>
      <c r="EF24">
        <v>0</v>
      </c>
      <c r="EG24">
        <v>0</v>
      </c>
      <c r="EH24">
        <v>0</v>
      </c>
      <c r="EI24">
        <v>0</v>
      </c>
      <c r="EJ24">
        <v>0</v>
      </c>
      <c r="EK24">
        <v>0</v>
      </c>
      <c r="EL24">
        <v>0</v>
      </c>
      <c r="EM24">
        <v>0</v>
      </c>
      <c r="EN24">
        <v>0</v>
      </c>
      <c r="EO24">
        <v>0</v>
      </c>
      <c r="EP24">
        <v>1</v>
      </c>
      <c r="EQ24">
        <v>1</v>
      </c>
      <c r="ER24">
        <v>0</v>
      </c>
      <c r="ES24">
        <v>0</v>
      </c>
      <c r="ET24">
        <v>0</v>
      </c>
      <c r="EU24">
        <v>1</v>
      </c>
      <c r="EV24">
        <v>0</v>
      </c>
      <c r="EW24">
        <v>0</v>
      </c>
      <c r="EX24">
        <v>1</v>
      </c>
      <c r="EY24">
        <v>0</v>
      </c>
      <c r="EZ24">
        <v>0</v>
      </c>
      <c r="FA24">
        <v>0</v>
      </c>
      <c r="FB24">
        <v>0</v>
      </c>
      <c r="FC24">
        <v>0</v>
      </c>
      <c r="FD24">
        <v>1</v>
      </c>
      <c r="FE24">
        <v>1</v>
      </c>
      <c r="FF24">
        <v>0</v>
      </c>
      <c r="FG24">
        <v>0</v>
      </c>
      <c r="FH24">
        <v>0</v>
      </c>
      <c r="FI24">
        <v>0</v>
      </c>
      <c r="FJ24">
        <v>0</v>
      </c>
      <c r="FK24">
        <v>0</v>
      </c>
      <c r="FL24">
        <v>0</v>
      </c>
      <c r="FM24">
        <v>0</v>
      </c>
      <c r="FN24">
        <v>0</v>
      </c>
      <c r="FO24">
        <v>0</v>
      </c>
      <c r="FP24">
        <v>0</v>
      </c>
      <c r="FQ24">
        <v>0</v>
      </c>
      <c r="FR24">
        <v>0</v>
      </c>
      <c r="FS24">
        <v>0</v>
      </c>
      <c r="FT24">
        <v>0</v>
      </c>
      <c r="FU24">
        <v>0</v>
      </c>
      <c r="FV24">
        <v>0</v>
      </c>
      <c r="FW24">
        <v>3</v>
      </c>
      <c r="FX24">
        <v>1</v>
      </c>
      <c r="FY24">
        <v>1</v>
      </c>
      <c r="FZ24">
        <v>0</v>
      </c>
      <c r="GA24">
        <v>2</v>
      </c>
      <c r="GB24">
        <v>0</v>
      </c>
      <c r="GC24">
        <v>0</v>
      </c>
      <c r="GD24">
        <v>1</v>
      </c>
      <c r="GE24">
        <v>1</v>
      </c>
      <c r="GF24">
        <v>0</v>
      </c>
      <c r="GG24">
        <v>0</v>
      </c>
      <c r="GH24">
        <v>0</v>
      </c>
      <c r="GI24">
        <v>1</v>
      </c>
      <c r="GJ24">
        <v>0</v>
      </c>
      <c r="GK24">
        <v>0</v>
      </c>
      <c r="GL24">
        <v>0</v>
      </c>
      <c r="GM24">
        <v>2</v>
      </c>
      <c r="GN24">
        <v>3</v>
      </c>
      <c r="GO24">
        <v>2</v>
      </c>
      <c r="GP24">
        <v>1</v>
      </c>
      <c r="GQ24">
        <v>2</v>
      </c>
      <c r="GR24">
        <v>1</v>
      </c>
      <c r="GS24">
        <v>1</v>
      </c>
      <c r="GT24">
        <v>0</v>
      </c>
      <c r="GU24">
        <v>0</v>
      </c>
      <c r="GV24">
        <v>0</v>
      </c>
      <c r="GW24">
        <v>0</v>
      </c>
      <c r="GX24">
        <v>0</v>
      </c>
      <c r="GY24">
        <v>0</v>
      </c>
      <c r="GZ24">
        <v>0</v>
      </c>
      <c r="HA24">
        <v>0</v>
      </c>
    </row>
    <row r="25" spans="1:209" x14ac:dyDescent="0.2">
      <c r="C25" s="3" t="s">
        <v>11</v>
      </c>
      <c r="D25" s="35"/>
      <c r="E25" s="21"/>
      <c r="F25" s="21"/>
      <c r="G25" s="21"/>
      <c r="H25" s="21"/>
      <c r="I25" s="41"/>
      <c r="J25" s="21"/>
      <c r="K25" s="21"/>
      <c r="L25" s="21"/>
      <c r="M25" s="21"/>
      <c r="N25" s="21"/>
      <c r="O25" s="21"/>
      <c r="P25" s="21"/>
      <c r="Q25" s="41"/>
      <c r="R25" s="45"/>
      <c r="S25" s="21"/>
      <c r="T25" s="21"/>
      <c r="U25" s="21"/>
      <c r="V25" s="21"/>
      <c r="W25" s="22"/>
      <c r="AC25" t="s">
        <v>214</v>
      </c>
      <c r="AD25" t="s">
        <v>203</v>
      </c>
      <c r="AE25">
        <v>1</v>
      </c>
      <c r="AF25">
        <v>97</v>
      </c>
      <c r="AG25">
        <v>1</v>
      </c>
      <c r="AH25">
        <v>0</v>
      </c>
      <c r="AI25">
        <v>1</v>
      </c>
      <c r="AJ25">
        <v>0</v>
      </c>
      <c r="AK25">
        <v>6</v>
      </c>
      <c r="AL25">
        <v>2</v>
      </c>
      <c r="AM25">
        <v>1</v>
      </c>
      <c r="AN25">
        <v>8</v>
      </c>
      <c r="AO25">
        <v>1</v>
      </c>
      <c r="AP25">
        <v>4</v>
      </c>
      <c r="AQ25">
        <v>8</v>
      </c>
      <c r="AR25">
        <v>0</v>
      </c>
      <c r="AS25">
        <v>1</v>
      </c>
      <c r="AT25">
        <v>2</v>
      </c>
      <c r="AU25">
        <v>0</v>
      </c>
      <c r="AV25">
        <v>2</v>
      </c>
      <c r="AW25">
        <v>0</v>
      </c>
      <c r="AX25">
        <v>0</v>
      </c>
      <c r="AY25">
        <v>1</v>
      </c>
      <c r="AZ25">
        <v>0</v>
      </c>
      <c r="BA25">
        <v>5</v>
      </c>
      <c r="BB25">
        <v>1</v>
      </c>
      <c r="BC25">
        <v>1</v>
      </c>
      <c r="BD25">
        <v>6</v>
      </c>
      <c r="BE25">
        <v>1</v>
      </c>
      <c r="BF25">
        <v>4</v>
      </c>
      <c r="BG25">
        <v>8</v>
      </c>
      <c r="BH25">
        <v>0</v>
      </c>
      <c r="BI25">
        <v>1</v>
      </c>
      <c r="BJ25">
        <v>2</v>
      </c>
      <c r="BK25">
        <v>0</v>
      </c>
      <c r="BL25">
        <v>1</v>
      </c>
      <c r="BM25">
        <v>0</v>
      </c>
      <c r="BN25">
        <v>0</v>
      </c>
      <c r="BO25">
        <v>1</v>
      </c>
      <c r="BP25">
        <v>0</v>
      </c>
      <c r="BQ25">
        <v>0.83333333333333304</v>
      </c>
      <c r="BR25">
        <v>0.5</v>
      </c>
      <c r="BS25">
        <v>1</v>
      </c>
      <c r="BT25">
        <v>0.75</v>
      </c>
      <c r="BU25">
        <v>1</v>
      </c>
      <c r="BV25">
        <v>1</v>
      </c>
      <c r="BW25">
        <v>1</v>
      </c>
      <c r="BX25">
        <v>0</v>
      </c>
      <c r="BY25">
        <v>1</v>
      </c>
      <c r="BZ25">
        <v>1</v>
      </c>
      <c r="CA25">
        <v>0</v>
      </c>
      <c r="CB25">
        <v>0.5</v>
      </c>
      <c r="CC25">
        <v>0</v>
      </c>
      <c r="CD25">
        <v>0</v>
      </c>
      <c r="CE25">
        <v>1</v>
      </c>
      <c r="CF25">
        <v>0</v>
      </c>
      <c r="CG25">
        <v>0</v>
      </c>
      <c r="CH25">
        <v>0</v>
      </c>
      <c r="CI25">
        <v>1</v>
      </c>
      <c r="CJ25">
        <v>0</v>
      </c>
      <c r="CK25">
        <v>0</v>
      </c>
      <c r="CL25">
        <v>0</v>
      </c>
      <c r="CM25">
        <v>2</v>
      </c>
      <c r="CN25">
        <v>0</v>
      </c>
      <c r="CO25">
        <v>0</v>
      </c>
      <c r="CP25">
        <v>2</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2</v>
      </c>
      <c r="EE25">
        <v>0</v>
      </c>
      <c r="EF25">
        <v>0</v>
      </c>
      <c r="EG25">
        <v>0</v>
      </c>
      <c r="EH25">
        <v>0</v>
      </c>
      <c r="EI25">
        <v>0</v>
      </c>
      <c r="EJ25">
        <v>1</v>
      </c>
      <c r="EK25">
        <v>0</v>
      </c>
      <c r="EL25">
        <v>0</v>
      </c>
      <c r="EM25">
        <v>0</v>
      </c>
      <c r="EN25">
        <v>0</v>
      </c>
      <c r="EO25">
        <v>0</v>
      </c>
      <c r="EP25">
        <v>0</v>
      </c>
      <c r="EQ25">
        <v>1</v>
      </c>
      <c r="ER25">
        <v>0</v>
      </c>
      <c r="ES25">
        <v>0</v>
      </c>
      <c r="ET25">
        <v>0</v>
      </c>
      <c r="EU25">
        <v>0</v>
      </c>
      <c r="EV25">
        <v>0</v>
      </c>
      <c r="EW25">
        <v>0</v>
      </c>
      <c r="EX25">
        <v>0</v>
      </c>
      <c r="EY25">
        <v>1</v>
      </c>
      <c r="EZ25">
        <v>0</v>
      </c>
      <c r="FA25">
        <v>0</v>
      </c>
      <c r="FB25">
        <v>0</v>
      </c>
      <c r="FC25">
        <v>0</v>
      </c>
      <c r="FD25">
        <v>0</v>
      </c>
      <c r="FE25">
        <v>1</v>
      </c>
      <c r="FF25">
        <v>0</v>
      </c>
      <c r="FG25">
        <v>0</v>
      </c>
      <c r="FH25">
        <v>1</v>
      </c>
      <c r="FI25">
        <v>0</v>
      </c>
      <c r="FJ25">
        <v>0</v>
      </c>
      <c r="FK25">
        <v>0</v>
      </c>
      <c r="FL25">
        <v>0</v>
      </c>
      <c r="FM25">
        <v>0</v>
      </c>
      <c r="FN25">
        <v>0</v>
      </c>
      <c r="FO25">
        <v>0</v>
      </c>
      <c r="FP25">
        <v>0</v>
      </c>
      <c r="FQ25">
        <v>0</v>
      </c>
      <c r="FR25">
        <v>0</v>
      </c>
      <c r="FS25">
        <v>0</v>
      </c>
      <c r="FT25">
        <v>0</v>
      </c>
      <c r="FU25">
        <v>0</v>
      </c>
      <c r="FV25">
        <v>0</v>
      </c>
      <c r="FW25">
        <v>0</v>
      </c>
      <c r="FX25">
        <v>0</v>
      </c>
      <c r="FY25">
        <v>1</v>
      </c>
      <c r="FZ25">
        <v>3</v>
      </c>
      <c r="GA25">
        <v>0</v>
      </c>
      <c r="GB25">
        <v>5</v>
      </c>
      <c r="GC25">
        <v>3</v>
      </c>
      <c r="GD25">
        <v>2</v>
      </c>
      <c r="GE25">
        <v>3</v>
      </c>
      <c r="GF25">
        <v>0</v>
      </c>
      <c r="GG25">
        <v>0</v>
      </c>
      <c r="GH25">
        <v>1</v>
      </c>
      <c r="GI25">
        <v>1</v>
      </c>
      <c r="GJ25">
        <v>1</v>
      </c>
      <c r="GK25">
        <v>0</v>
      </c>
      <c r="GL25">
        <v>0</v>
      </c>
      <c r="GM25">
        <v>1</v>
      </c>
      <c r="GN25">
        <v>0</v>
      </c>
      <c r="GO25">
        <v>0</v>
      </c>
      <c r="GP25">
        <v>1</v>
      </c>
      <c r="GQ25">
        <v>0</v>
      </c>
      <c r="GR25">
        <v>2</v>
      </c>
      <c r="GS25">
        <v>0</v>
      </c>
      <c r="GT25">
        <v>0</v>
      </c>
      <c r="GU25">
        <v>2</v>
      </c>
      <c r="GV25">
        <v>1</v>
      </c>
      <c r="GW25">
        <v>0</v>
      </c>
      <c r="GX25">
        <v>0</v>
      </c>
      <c r="GY25">
        <v>0</v>
      </c>
      <c r="GZ25">
        <v>0</v>
      </c>
      <c r="HA25">
        <v>1</v>
      </c>
    </row>
    <row r="26" spans="1:209" ht="17" x14ac:dyDescent="0.2">
      <c r="B26" s="9"/>
      <c r="C26" s="3"/>
      <c r="D26" s="35"/>
      <c r="E26" s="21"/>
      <c r="F26" s="21"/>
      <c r="G26" s="21"/>
      <c r="H26" s="21"/>
      <c r="I26" s="41"/>
      <c r="J26" s="21"/>
      <c r="K26" s="21"/>
      <c r="L26" s="21"/>
      <c r="M26" s="21"/>
      <c r="N26" s="21"/>
      <c r="O26" s="21"/>
      <c r="P26" s="21"/>
      <c r="Q26" s="41"/>
      <c r="R26" s="45"/>
      <c r="S26" s="21"/>
      <c r="T26" s="21"/>
      <c r="U26" s="21"/>
      <c r="V26" s="21"/>
      <c r="W26" s="22"/>
      <c r="AC26" t="s">
        <v>9</v>
      </c>
      <c r="AD26" t="s">
        <v>203</v>
      </c>
      <c r="AE26">
        <v>1</v>
      </c>
      <c r="AF26">
        <v>97</v>
      </c>
      <c r="AG26">
        <v>1</v>
      </c>
      <c r="AH26">
        <v>0</v>
      </c>
      <c r="AI26">
        <v>0</v>
      </c>
      <c r="AJ26">
        <v>0</v>
      </c>
      <c r="AK26">
        <v>1</v>
      </c>
      <c r="AL26">
        <v>0</v>
      </c>
      <c r="AM26">
        <v>1</v>
      </c>
      <c r="AN26">
        <v>1</v>
      </c>
      <c r="AO26">
        <v>0</v>
      </c>
      <c r="AP26">
        <v>1</v>
      </c>
      <c r="AQ26">
        <v>2</v>
      </c>
      <c r="AR26">
        <v>3</v>
      </c>
      <c r="AS26">
        <v>7</v>
      </c>
      <c r="AT26">
        <v>3</v>
      </c>
      <c r="AU26">
        <v>3</v>
      </c>
      <c r="AV26">
        <v>2</v>
      </c>
      <c r="AW26">
        <v>0</v>
      </c>
      <c r="AX26">
        <v>0</v>
      </c>
      <c r="AY26">
        <v>0</v>
      </c>
      <c r="AZ26">
        <v>0</v>
      </c>
      <c r="BA26">
        <v>0</v>
      </c>
      <c r="BB26">
        <v>0</v>
      </c>
      <c r="BC26">
        <v>0</v>
      </c>
      <c r="BD26">
        <v>1</v>
      </c>
      <c r="BE26">
        <v>0</v>
      </c>
      <c r="BF26">
        <v>0</v>
      </c>
      <c r="BG26">
        <v>2</v>
      </c>
      <c r="BH26">
        <v>2</v>
      </c>
      <c r="BI26">
        <v>4</v>
      </c>
      <c r="BJ26">
        <v>3</v>
      </c>
      <c r="BK26">
        <v>2</v>
      </c>
      <c r="BL26">
        <v>2</v>
      </c>
      <c r="BM26">
        <v>0</v>
      </c>
      <c r="BN26">
        <v>0</v>
      </c>
      <c r="BO26">
        <v>0</v>
      </c>
      <c r="BP26">
        <v>0</v>
      </c>
      <c r="BQ26">
        <v>0</v>
      </c>
      <c r="BR26">
        <v>0</v>
      </c>
      <c r="BS26">
        <v>0</v>
      </c>
      <c r="BT26">
        <v>1</v>
      </c>
      <c r="BU26">
        <v>0</v>
      </c>
      <c r="BV26">
        <v>0</v>
      </c>
      <c r="BW26">
        <v>1</v>
      </c>
      <c r="BX26">
        <v>0.66666666666666696</v>
      </c>
      <c r="BY26">
        <v>0.57142857142857095</v>
      </c>
      <c r="BZ26">
        <v>1</v>
      </c>
      <c r="CA26">
        <v>0.66666666666666696</v>
      </c>
      <c r="CB26">
        <v>1</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1</v>
      </c>
      <c r="DH26">
        <v>0</v>
      </c>
      <c r="DI26">
        <v>0</v>
      </c>
      <c r="DJ26">
        <v>0</v>
      </c>
      <c r="DK26">
        <v>0</v>
      </c>
      <c r="DL26">
        <v>0</v>
      </c>
      <c r="DM26">
        <v>0</v>
      </c>
      <c r="DN26">
        <v>0</v>
      </c>
      <c r="DO26">
        <v>0</v>
      </c>
      <c r="DP26">
        <v>0</v>
      </c>
      <c r="DQ26">
        <v>0</v>
      </c>
      <c r="DR26">
        <v>0</v>
      </c>
      <c r="DS26">
        <v>0</v>
      </c>
      <c r="DT26">
        <v>0</v>
      </c>
      <c r="DU26">
        <v>0</v>
      </c>
      <c r="DV26">
        <v>2</v>
      </c>
      <c r="DW26">
        <v>0</v>
      </c>
      <c r="DX26">
        <v>0</v>
      </c>
      <c r="DY26">
        <v>0</v>
      </c>
      <c r="DZ26">
        <v>0</v>
      </c>
      <c r="EA26">
        <v>0</v>
      </c>
      <c r="EB26">
        <v>0</v>
      </c>
      <c r="EC26">
        <v>0</v>
      </c>
      <c r="ED26">
        <v>0</v>
      </c>
      <c r="EE26">
        <v>0</v>
      </c>
      <c r="EF26">
        <v>0</v>
      </c>
      <c r="EG26">
        <v>0</v>
      </c>
      <c r="EH26">
        <v>0</v>
      </c>
      <c r="EI26">
        <v>0</v>
      </c>
      <c r="EJ26">
        <v>0</v>
      </c>
      <c r="EK26">
        <v>0</v>
      </c>
      <c r="EL26">
        <v>0</v>
      </c>
      <c r="EM26">
        <v>0</v>
      </c>
      <c r="EN26">
        <v>1</v>
      </c>
      <c r="EO26">
        <v>1</v>
      </c>
      <c r="EP26">
        <v>0</v>
      </c>
      <c r="EQ26">
        <v>0</v>
      </c>
      <c r="ER26">
        <v>0</v>
      </c>
      <c r="ES26">
        <v>0</v>
      </c>
      <c r="ET26">
        <v>0</v>
      </c>
      <c r="EU26">
        <v>0</v>
      </c>
      <c r="EV26">
        <v>0</v>
      </c>
      <c r="EW26">
        <v>0</v>
      </c>
      <c r="EX26">
        <v>0</v>
      </c>
      <c r="EY26">
        <v>0</v>
      </c>
      <c r="EZ26">
        <v>0</v>
      </c>
      <c r="FA26">
        <v>0</v>
      </c>
      <c r="FB26">
        <v>0</v>
      </c>
      <c r="FC26">
        <v>0</v>
      </c>
      <c r="FD26">
        <v>0</v>
      </c>
      <c r="FE26">
        <v>0</v>
      </c>
      <c r="FF26">
        <v>0</v>
      </c>
      <c r="FG26">
        <v>0</v>
      </c>
      <c r="FH26">
        <v>1</v>
      </c>
      <c r="FI26">
        <v>0</v>
      </c>
      <c r="FJ26">
        <v>0</v>
      </c>
      <c r="FK26">
        <v>0</v>
      </c>
      <c r="FL26">
        <v>0</v>
      </c>
      <c r="FM26">
        <v>0</v>
      </c>
      <c r="FN26">
        <v>0</v>
      </c>
      <c r="FO26">
        <v>0</v>
      </c>
      <c r="FP26">
        <v>0</v>
      </c>
      <c r="FQ26">
        <v>0</v>
      </c>
      <c r="FR26">
        <v>0</v>
      </c>
      <c r="FS26">
        <v>1</v>
      </c>
      <c r="FT26">
        <v>0</v>
      </c>
      <c r="FU26">
        <v>0</v>
      </c>
      <c r="FV26">
        <v>0</v>
      </c>
      <c r="FW26">
        <v>1</v>
      </c>
      <c r="FX26">
        <v>1</v>
      </c>
      <c r="FY26">
        <v>0</v>
      </c>
      <c r="FZ26">
        <v>0</v>
      </c>
      <c r="GA26">
        <v>2</v>
      </c>
      <c r="GB26">
        <v>1</v>
      </c>
      <c r="GC26">
        <v>2</v>
      </c>
      <c r="GD26">
        <v>2</v>
      </c>
      <c r="GE26">
        <v>3</v>
      </c>
      <c r="GF26">
        <v>3</v>
      </c>
      <c r="GG26">
        <v>5</v>
      </c>
      <c r="GH26">
        <v>6</v>
      </c>
      <c r="GI26">
        <v>4</v>
      </c>
      <c r="GJ26">
        <v>4</v>
      </c>
      <c r="GK26">
        <v>0</v>
      </c>
      <c r="GL26">
        <v>0</v>
      </c>
      <c r="GM26">
        <v>0</v>
      </c>
      <c r="GN26">
        <v>0</v>
      </c>
      <c r="GO26">
        <v>0</v>
      </c>
      <c r="GP26">
        <v>0</v>
      </c>
      <c r="GQ26">
        <v>0</v>
      </c>
      <c r="GR26">
        <v>0</v>
      </c>
      <c r="GS26">
        <v>0</v>
      </c>
      <c r="GT26">
        <v>0</v>
      </c>
      <c r="GU26">
        <v>0</v>
      </c>
      <c r="GV26">
        <v>0</v>
      </c>
      <c r="GW26">
        <v>1</v>
      </c>
      <c r="GX26">
        <v>1</v>
      </c>
      <c r="GY26">
        <v>1</v>
      </c>
      <c r="GZ26">
        <v>1</v>
      </c>
      <c r="HA26">
        <v>0</v>
      </c>
    </row>
    <row r="27" spans="1:209" x14ac:dyDescent="0.2">
      <c r="C27" s="3"/>
      <c r="D27" s="35">
        <f>B8</f>
        <v>33</v>
      </c>
      <c r="E27" s="21"/>
      <c r="F27" s="21"/>
      <c r="G27" s="36"/>
      <c r="H27" s="39">
        <f>B7</f>
        <v>24</v>
      </c>
      <c r="I27" s="40"/>
      <c r="J27" s="44">
        <f>B7</f>
        <v>24</v>
      </c>
      <c r="K27" s="27">
        <f>B7</f>
        <v>24</v>
      </c>
      <c r="L27" s="27"/>
      <c r="M27" s="27"/>
      <c r="N27" s="27"/>
      <c r="O27" s="27"/>
      <c r="P27" s="27"/>
      <c r="Q27" s="40">
        <f>B7</f>
        <v>24</v>
      </c>
      <c r="R27" s="44">
        <f>B7</f>
        <v>24</v>
      </c>
      <c r="S27" s="28"/>
      <c r="T27" s="20">
        <f>B10</f>
        <v>21</v>
      </c>
      <c r="U27" s="21"/>
      <c r="V27" s="21"/>
      <c r="W27" s="22"/>
      <c r="AC27" t="s">
        <v>219</v>
      </c>
      <c r="AD27" t="s">
        <v>203</v>
      </c>
      <c r="AE27">
        <v>1</v>
      </c>
      <c r="AF27">
        <v>35</v>
      </c>
      <c r="AG27">
        <v>0</v>
      </c>
      <c r="AH27">
        <v>0</v>
      </c>
      <c r="AI27">
        <v>0</v>
      </c>
      <c r="AJ27">
        <v>0</v>
      </c>
      <c r="AK27">
        <v>0</v>
      </c>
      <c r="AL27">
        <v>0</v>
      </c>
      <c r="AM27">
        <v>0</v>
      </c>
      <c r="AN27">
        <v>2</v>
      </c>
      <c r="AO27">
        <v>0</v>
      </c>
      <c r="AP27">
        <v>0</v>
      </c>
      <c r="AQ27">
        <v>2</v>
      </c>
      <c r="AR27">
        <v>0</v>
      </c>
      <c r="AS27">
        <v>3</v>
      </c>
      <c r="AT27">
        <v>3</v>
      </c>
      <c r="AU27">
        <v>0</v>
      </c>
      <c r="AV27">
        <v>0</v>
      </c>
      <c r="AW27">
        <v>0</v>
      </c>
      <c r="AX27">
        <v>0</v>
      </c>
      <c r="AY27">
        <v>0</v>
      </c>
      <c r="AZ27">
        <v>0</v>
      </c>
      <c r="BA27">
        <v>0</v>
      </c>
      <c r="BB27">
        <v>0</v>
      </c>
      <c r="BC27">
        <v>0</v>
      </c>
      <c r="BD27">
        <v>2</v>
      </c>
      <c r="BE27">
        <v>0</v>
      </c>
      <c r="BF27">
        <v>0</v>
      </c>
      <c r="BG27">
        <v>1</v>
      </c>
      <c r="BH27">
        <v>0</v>
      </c>
      <c r="BI27">
        <v>2</v>
      </c>
      <c r="BJ27">
        <v>3</v>
      </c>
      <c r="BK27">
        <v>0</v>
      </c>
      <c r="BL27">
        <v>0</v>
      </c>
      <c r="BM27">
        <v>0</v>
      </c>
      <c r="BN27">
        <v>0</v>
      </c>
      <c r="BO27">
        <v>0</v>
      </c>
      <c r="BP27">
        <v>0</v>
      </c>
      <c r="BQ27">
        <v>0</v>
      </c>
      <c r="BR27">
        <v>0</v>
      </c>
      <c r="BS27">
        <v>0</v>
      </c>
      <c r="BT27">
        <v>1</v>
      </c>
      <c r="BU27">
        <v>0</v>
      </c>
      <c r="BV27">
        <v>0</v>
      </c>
      <c r="BW27">
        <v>0.5</v>
      </c>
      <c r="BX27">
        <v>0</v>
      </c>
      <c r="BY27">
        <v>0.66666666666666696</v>
      </c>
      <c r="BZ27">
        <v>1</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1</v>
      </c>
      <c r="EI27">
        <v>1</v>
      </c>
      <c r="EJ27">
        <v>1</v>
      </c>
      <c r="EK27">
        <v>0</v>
      </c>
      <c r="EL27">
        <v>0</v>
      </c>
      <c r="EM27">
        <v>0</v>
      </c>
      <c r="EN27">
        <v>1</v>
      </c>
      <c r="EO27">
        <v>0</v>
      </c>
      <c r="EP27">
        <v>0</v>
      </c>
      <c r="EQ27">
        <v>0</v>
      </c>
      <c r="ER27">
        <v>0</v>
      </c>
      <c r="ES27">
        <v>0</v>
      </c>
      <c r="ET27">
        <v>0</v>
      </c>
      <c r="EU27">
        <v>0</v>
      </c>
      <c r="EV27">
        <v>0</v>
      </c>
      <c r="EW27">
        <v>0</v>
      </c>
      <c r="EX27">
        <v>2</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2</v>
      </c>
      <c r="GG27">
        <v>1</v>
      </c>
      <c r="GH27">
        <v>0</v>
      </c>
      <c r="GI27">
        <v>1</v>
      </c>
      <c r="GJ27">
        <v>0</v>
      </c>
      <c r="GK27">
        <v>0</v>
      </c>
      <c r="GL27">
        <v>0</v>
      </c>
      <c r="GM27">
        <v>0</v>
      </c>
      <c r="GN27">
        <v>0</v>
      </c>
      <c r="GO27">
        <v>0</v>
      </c>
      <c r="GP27">
        <v>0</v>
      </c>
      <c r="GQ27">
        <v>0</v>
      </c>
      <c r="GR27">
        <v>1</v>
      </c>
      <c r="GS27">
        <v>0</v>
      </c>
      <c r="GT27">
        <v>0</v>
      </c>
      <c r="GU27">
        <v>0</v>
      </c>
      <c r="GV27">
        <v>0</v>
      </c>
      <c r="GW27">
        <v>0</v>
      </c>
      <c r="GX27">
        <v>0</v>
      </c>
      <c r="GY27">
        <v>0</v>
      </c>
      <c r="GZ27">
        <v>0</v>
      </c>
      <c r="HA27">
        <v>0</v>
      </c>
    </row>
    <row r="28" spans="1:209" x14ac:dyDescent="0.2">
      <c r="C28" s="3"/>
      <c r="D28" s="35"/>
      <c r="E28" s="21"/>
      <c r="F28" s="21"/>
      <c r="G28" s="36"/>
      <c r="H28" s="20"/>
      <c r="I28" s="41"/>
      <c r="J28" s="45"/>
      <c r="K28" s="30"/>
      <c r="L28" s="30"/>
      <c r="M28" s="30"/>
      <c r="N28" s="30"/>
      <c r="O28" s="30"/>
      <c r="P28" s="30"/>
      <c r="Q28" s="41"/>
      <c r="R28" s="45"/>
      <c r="S28" s="36"/>
      <c r="T28" s="20"/>
      <c r="U28" s="21"/>
      <c r="V28" s="21"/>
      <c r="W28" s="22"/>
      <c r="AC28" t="s">
        <v>221</v>
      </c>
      <c r="AD28" t="s">
        <v>203</v>
      </c>
      <c r="AE28">
        <v>1</v>
      </c>
      <c r="AF28">
        <v>88</v>
      </c>
      <c r="AG28">
        <v>1</v>
      </c>
      <c r="AH28">
        <v>0</v>
      </c>
      <c r="AI28">
        <v>0</v>
      </c>
      <c r="AJ28">
        <v>1</v>
      </c>
      <c r="AK28">
        <v>0</v>
      </c>
      <c r="AL28">
        <v>0</v>
      </c>
      <c r="AM28">
        <v>4</v>
      </c>
      <c r="AN28">
        <v>0</v>
      </c>
      <c r="AO28">
        <v>0</v>
      </c>
      <c r="AP28">
        <v>13</v>
      </c>
      <c r="AQ28">
        <v>2</v>
      </c>
      <c r="AR28">
        <v>0</v>
      </c>
      <c r="AS28">
        <v>4</v>
      </c>
      <c r="AT28">
        <v>2</v>
      </c>
      <c r="AU28">
        <v>0</v>
      </c>
      <c r="AV28">
        <v>3</v>
      </c>
      <c r="AW28">
        <v>0</v>
      </c>
      <c r="AX28">
        <v>0</v>
      </c>
      <c r="AY28">
        <v>0</v>
      </c>
      <c r="AZ28">
        <v>1</v>
      </c>
      <c r="BA28">
        <v>0</v>
      </c>
      <c r="BB28">
        <v>0</v>
      </c>
      <c r="BC28">
        <v>3</v>
      </c>
      <c r="BD28">
        <v>0</v>
      </c>
      <c r="BE28">
        <v>0</v>
      </c>
      <c r="BF28">
        <v>7</v>
      </c>
      <c r="BG28">
        <v>1</v>
      </c>
      <c r="BH28">
        <v>0</v>
      </c>
      <c r="BI28">
        <v>2</v>
      </c>
      <c r="BJ28">
        <v>2</v>
      </c>
      <c r="BK28">
        <v>0</v>
      </c>
      <c r="BL28">
        <v>2</v>
      </c>
      <c r="BM28">
        <v>0</v>
      </c>
      <c r="BN28">
        <v>0</v>
      </c>
      <c r="BO28">
        <v>0</v>
      </c>
      <c r="BP28">
        <v>1</v>
      </c>
      <c r="BQ28">
        <v>0</v>
      </c>
      <c r="BR28">
        <v>0</v>
      </c>
      <c r="BS28">
        <v>0.75</v>
      </c>
      <c r="BT28">
        <v>0</v>
      </c>
      <c r="BU28">
        <v>0</v>
      </c>
      <c r="BV28">
        <v>0.53846153846153799</v>
      </c>
      <c r="BW28">
        <v>0.5</v>
      </c>
      <c r="BX28">
        <v>0</v>
      </c>
      <c r="BY28">
        <v>0.5</v>
      </c>
      <c r="BZ28">
        <v>1</v>
      </c>
      <c r="CA28">
        <v>0</v>
      </c>
      <c r="CB28">
        <v>0.66666666666666696</v>
      </c>
      <c r="CC28">
        <v>0</v>
      </c>
      <c r="CD28">
        <v>0</v>
      </c>
      <c r="CE28">
        <v>0</v>
      </c>
      <c r="CF28">
        <v>0</v>
      </c>
      <c r="CG28">
        <v>0</v>
      </c>
      <c r="CH28">
        <v>0</v>
      </c>
      <c r="CI28">
        <v>0</v>
      </c>
      <c r="CJ28">
        <v>0</v>
      </c>
      <c r="CK28">
        <v>0</v>
      </c>
      <c r="CL28">
        <v>0</v>
      </c>
      <c r="CM28">
        <v>0</v>
      </c>
      <c r="CN28">
        <v>0</v>
      </c>
      <c r="CO28">
        <v>1</v>
      </c>
      <c r="CP28">
        <v>0</v>
      </c>
      <c r="CQ28">
        <v>0</v>
      </c>
      <c r="CR28">
        <v>0</v>
      </c>
      <c r="CS28">
        <v>0</v>
      </c>
      <c r="CT28">
        <v>0</v>
      </c>
      <c r="CU28">
        <v>0</v>
      </c>
      <c r="CV28">
        <v>0</v>
      </c>
      <c r="CW28">
        <v>0</v>
      </c>
      <c r="CX28">
        <v>0</v>
      </c>
      <c r="CY28">
        <v>0</v>
      </c>
      <c r="CZ28">
        <v>0</v>
      </c>
      <c r="DA28">
        <v>0</v>
      </c>
      <c r="DB28">
        <v>1</v>
      </c>
      <c r="DC28">
        <v>0</v>
      </c>
      <c r="DD28">
        <v>0</v>
      </c>
      <c r="DE28">
        <v>0</v>
      </c>
      <c r="DF28">
        <v>0</v>
      </c>
      <c r="DG28">
        <v>0</v>
      </c>
      <c r="DH28">
        <v>1</v>
      </c>
      <c r="DI28">
        <v>0</v>
      </c>
      <c r="DJ28">
        <v>0</v>
      </c>
      <c r="DK28">
        <v>0</v>
      </c>
      <c r="DL28">
        <v>0</v>
      </c>
      <c r="DM28">
        <v>0</v>
      </c>
      <c r="DN28">
        <v>0</v>
      </c>
      <c r="DO28">
        <v>1</v>
      </c>
      <c r="DP28">
        <v>0</v>
      </c>
      <c r="DQ28">
        <v>0</v>
      </c>
      <c r="DR28">
        <v>0</v>
      </c>
      <c r="DS28">
        <v>0</v>
      </c>
      <c r="DT28">
        <v>0</v>
      </c>
      <c r="DU28">
        <v>0</v>
      </c>
      <c r="DV28">
        <v>0</v>
      </c>
      <c r="DW28">
        <v>0</v>
      </c>
      <c r="DX28">
        <v>0</v>
      </c>
      <c r="DY28">
        <v>0</v>
      </c>
      <c r="DZ28">
        <v>0</v>
      </c>
      <c r="EA28">
        <v>0</v>
      </c>
      <c r="EB28">
        <v>0</v>
      </c>
      <c r="EC28">
        <v>0</v>
      </c>
      <c r="ED28">
        <v>0</v>
      </c>
      <c r="EE28">
        <v>0</v>
      </c>
      <c r="EF28">
        <v>0</v>
      </c>
      <c r="EG28">
        <v>0</v>
      </c>
      <c r="EH28">
        <v>1</v>
      </c>
      <c r="EI28">
        <v>0</v>
      </c>
      <c r="EJ28">
        <v>0</v>
      </c>
      <c r="EK28">
        <v>0</v>
      </c>
      <c r="EL28">
        <v>0</v>
      </c>
      <c r="EM28">
        <v>0</v>
      </c>
      <c r="EN28">
        <v>0</v>
      </c>
      <c r="EO28">
        <v>0</v>
      </c>
      <c r="EP28">
        <v>0</v>
      </c>
      <c r="EQ28">
        <v>0</v>
      </c>
      <c r="ER28">
        <v>1</v>
      </c>
      <c r="ES28">
        <v>0</v>
      </c>
      <c r="ET28">
        <v>0</v>
      </c>
      <c r="EU28">
        <v>0</v>
      </c>
      <c r="EV28">
        <v>0</v>
      </c>
      <c r="EW28">
        <v>0</v>
      </c>
      <c r="EX28">
        <v>0</v>
      </c>
      <c r="EY28">
        <v>1</v>
      </c>
      <c r="EZ28">
        <v>0</v>
      </c>
      <c r="FA28">
        <v>0</v>
      </c>
      <c r="FB28">
        <v>1</v>
      </c>
      <c r="FC28">
        <v>0</v>
      </c>
      <c r="FD28">
        <v>0</v>
      </c>
      <c r="FE28">
        <v>0</v>
      </c>
      <c r="FF28">
        <v>0</v>
      </c>
      <c r="FG28">
        <v>0</v>
      </c>
      <c r="FH28">
        <v>0</v>
      </c>
      <c r="FI28">
        <v>0</v>
      </c>
      <c r="FJ28">
        <v>0</v>
      </c>
      <c r="FK28">
        <v>0</v>
      </c>
      <c r="FL28">
        <v>0</v>
      </c>
      <c r="FM28">
        <v>0</v>
      </c>
      <c r="FN28">
        <v>1</v>
      </c>
      <c r="FO28">
        <v>0</v>
      </c>
      <c r="FP28">
        <v>0</v>
      </c>
      <c r="FQ28">
        <v>1</v>
      </c>
      <c r="FR28">
        <v>0</v>
      </c>
      <c r="FS28">
        <v>0</v>
      </c>
      <c r="FT28">
        <v>0</v>
      </c>
      <c r="FU28">
        <v>0</v>
      </c>
      <c r="FV28">
        <v>0</v>
      </c>
      <c r="FW28">
        <v>0</v>
      </c>
      <c r="FX28">
        <v>1</v>
      </c>
      <c r="FY28">
        <v>2</v>
      </c>
      <c r="FZ28">
        <v>1</v>
      </c>
      <c r="GA28">
        <v>5</v>
      </c>
      <c r="GB28">
        <v>2</v>
      </c>
      <c r="GC28">
        <v>0</v>
      </c>
      <c r="GD28">
        <v>3</v>
      </c>
      <c r="GE28">
        <v>2</v>
      </c>
      <c r="GF28">
        <v>0</v>
      </c>
      <c r="GG28">
        <v>4</v>
      </c>
      <c r="GH28">
        <v>2</v>
      </c>
      <c r="GI28">
        <v>1</v>
      </c>
      <c r="GJ28">
        <v>0</v>
      </c>
      <c r="GK28">
        <v>0</v>
      </c>
      <c r="GL28">
        <v>0</v>
      </c>
      <c r="GM28">
        <v>0</v>
      </c>
      <c r="GN28">
        <v>2</v>
      </c>
      <c r="GO28">
        <v>0</v>
      </c>
      <c r="GP28">
        <v>0</v>
      </c>
      <c r="GQ28">
        <v>1</v>
      </c>
      <c r="GR28">
        <v>0</v>
      </c>
      <c r="GS28">
        <v>0</v>
      </c>
      <c r="GT28">
        <v>4</v>
      </c>
      <c r="GU28">
        <v>1</v>
      </c>
      <c r="GV28">
        <v>0</v>
      </c>
      <c r="GW28">
        <v>0</v>
      </c>
      <c r="GX28">
        <v>2</v>
      </c>
      <c r="GY28">
        <v>0</v>
      </c>
      <c r="GZ28">
        <v>0</v>
      </c>
      <c r="HA28">
        <v>0</v>
      </c>
    </row>
    <row r="29" spans="1:209" x14ac:dyDescent="0.2">
      <c r="C29" s="3"/>
      <c r="D29" s="35"/>
      <c r="E29" s="21"/>
      <c r="F29" s="21"/>
      <c r="G29" s="36"/>
      <c r="H29" s="20"/>
      <c r="I29" s="41"/>
      <c r="J29" s="45"/>
      <c r="K29" s="26">
        <f>B6</f>
        <v>2</v>
      </c>
      <c r="L29" s="27"/>
      <c r="M29" s="27"/>
      <c r="N29" s="27"/>
      <c r="O29" s="27"/>
      <c r="P29" s="28"/>
      <c r="Q29" s="41"/>
      <c r="R29" s="45"/>
      <c r="S29" s="36"/>
      <c r="T29" s="20"/>
      <c r="U29" s="21"/>
      <c r="V29" s="21"/>
      <c r="W29" s="22"/>
      <c r="AC29" t="s">
        <v>222</v>
      </c>
      <c r="AD29" t="s">
        <v>203</v>
      </c>
      <c r="AE29">
        <v>1</v>
      </c>
      <c r="AF29">
        <v>25</v>
      </c>
      <c r="AG29">
        <v>0</v>
      </c>
      <c r="AH29">
        <v>0</v>
      </c>
      <c r="AI29">
        <v>0</v>
      </c>
      <c r="AJ29">
        <v>0</v>
      </c>
      <c r="AK29">
        <v>0</v>
      </c>
      <c r="AL29">
        <v>0</v>
      </c>
      <c r="AM29">
        <v>0</v>
      </c>
      <c r="AN29">
        <v>1</v>
      </c>
      <c r="AO29">
        <v>0</v>
      </c>
      <c r="AP29">
        <v>2</v>
      </c>
      <c r="AQ29">
        <v>1</v>
      </c>
      <c r="AR29">
        <v>0</v>
      </c>
      <c r="AS29">
        <v>0</v>
      </c>
      <c r="AT29">
        <v>2</v>
      </c>
      <c r="AU29">
        <v>1</v>
      </c>
      <c r="AV29">
        <v>0</v>
      </c>
      <c r="AW29">
        <v>0</v>
      </c>
      <c r="AX29">
        <v>0</v>
      </c>
      <c r="AY29">
        <v>0</v>
      </c>
      <c r="AZ29">
        <v>0</v>
      </c>
      <c r="BA29">
        <v>0</v>
      </c>
      <c r="BB29">
        <v>0</v>
      </c>
      <c r="BC29">
        <v>0</v>
      </c>
      <c r="BD29">
        <v>0</v>
      </c>
      <c r="BE29">
        <v>0</v>
      </c>
      <c r="BF29">
        <v>2</v>
      </c>
      <c r="BG29">
        <v>1</v>
      </c>
      <c r="BH29">
        <v>0</v>
      </c>
      <c r="BI29">
        <v>0</v>
      </c>
      <c r="BJ29">
        <v>1</v>
      </c>
      <c r="BK29">
        <v>0</v>
      </c>
      <c r="BL29">
        <v>0</v>
      </c>
      <c r="BM29">
        <v>0</v>
      </c>
      <c r="BN29">
        <v>0</v>
      </c>
      <c r="BO29">
        <v>0</v>
      </c>
      <c r="BP29">
        <v>0</v>
      </c>
      <c r="BQ29">
        <v>0</v>
      </c>
      <c r="BR29">
        <v>0</v>
      </c>
      <c r="BS29">
        <v>0</v>
      </c>
      <c r="BT29">
        <v>0</v>
      </c>
      <c r="BU29">
        <v>0</v>
      </c>
      <c r="BV29">
        <v>1</v>
      </c>
      <c r="BW29">
        <v>1</v>
      </c>
      <c r="BX29">
        <v>0</v>
      </c>
      <c r="BY29">
        <v>0</v>
      </c>
      <c r="BZ29">
        <v>0.5</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1</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1</v>
      </c>
      <c r="FX29">
        <v>0</v>
      </c>
      <c r="FY29">
        <v>0</v>
      </c>
      <c r="FZ29">
        <v>0</v>
      </c>
      <c r="GA29">
        <v>0</v>
      </c>
      <c r="GB29">
        <v>1</v>
      </c>
      <c r="GC29">
        <v>0</v>
      </c>
      <c r="GD29">
        <v>2</v>
      </c>
      <c r="GE29">
        <v>1</v>
      </c>
      <c r="GF29">
        <v>0</v>
      </c>
      <c r="GG29">
        <v>0</v>
      </c>
      <c r="GH29">
        <v>2</v>
      </c>
      <c r="GI29">
        <v>0</v>
      </c>
      <c r="GJ29">
        <v>0</v>
      </c>
      <c r="GK29">
        <v>0</v>
      </c>
      <c r="GL29">
        <v>0</v>
      </c>
      <c r="GM29">
        <v>0</v>
      </c>
      <c r="GN29">
        <v>0</v>
      </c>
      <c r="GO29">
        <v>0</v>
      </c>
      <c r="GP29">
        <v>0</v>
      </c>
      <c r="GQ29">
        <v>0</v>
      </c>
      <c r="GR29">
        <v>0</v>
      </c>
      <c r="GS29">
        <v>0</v>
      </c>
      <c r="GT29">
        <v>1</v>
      </c>
      <c r="GU29">
        <v>1</v>
      </c>
      <c r="GV29">
        <v>0</v>
      </c>
      <c r="GW29">
        <v>0</v>
      </c>
      <c r="GX29">
        <v>0</v>
      </c>
      <c r="GY29">
        <v>0</v>
      </c>
      <c r="GZ29">
        <v>0</v>
      </c>
      <c r="HA29">
        <v>0</v>
      </c>
    </row>
    <row r="30" spans="1:209" x14ac:dyDescent="0.2">
      <c r="C30" s="3"/>
      <c r="D30" s="37"/>
      <c r="E30" s="24"/>
      <c r="F30" s="24"/>
      <c r="G30" s="38"/>
      <c r="H30" s="42"/>
      <c r="I30" s="43"/>
      <c r="J30" s="46"/>
      <c r="K30" s="29"/>
      <c r="L30" s="30"/>
      <c r="M30" s="30"/>
      <c r="N30" s="30"/>
      <c r="O30" s="30"/>
      <c r="P30" s="31"/>
      <c r="Q30" s="43"/>
      <c r="R30" s="46"/>
      <c r="S30" s="31"/>
      <c r="T30" s="23"/>
      <c r="U30" s="24"/>
      <c r="V30" s="24"/>
      <c r="W30" s="25"/>
    </row>
    <row r="31" spans="1:209" x14ac:dyDescent="0.2">
      <c r="D31" s="32" t="s">
        <v>23</v>
      </c>
      <c r="E31" s="32"/>
      <c r="F31" s="32"/>
      <c r="G31" s="32"/>
      <c r="H31" s="32"/>
      <c r="I31" s="32"/>
      <c r="J31" s="33" t="s">
        <v>24</v>
      </c>
      <c r="K31" s="33"/>
      <c r="L31" s="33"/>
      <c r="M31" s="33"/>
      <c r="N31" s="33"/>
      <c r="O31" s="33"/>
      <c r="P31" s="33"/>
      <c r="Q31" s="33"/>
      <c r="R31" s="32" t="s">
        <v>25</v>
      </c>
      <c r="S31" s="32"/>
      <c r="T31" s="32"/>
      <c r="U31" s="32"/>
      <c r="V31" s="32"/>
      <c r="W31" s="32"/>
      <c r="AC31" t="s">
        <v>205</v>
      </c>
      <c r="AH31" s="1">
        <f>SUMIFS(AH2:AH29,$AD2:$AD29,"PTFC")</f>
        <v>2</v>
      </c>
      <c r="AI31" s="1">
        <f t="shared" ref="AI31:CT31" si="0">SUMIFS(AI2:AI29,$AD2:$AD29,"PTFC")</f>
        <v>24</v>
      </c>
      <c r="AJ31" s="1">
        <f t="shared" si="0"/>
        <v>33</v>
      </c>
      <c r="AK31" s="1">
        <f t="shared" si="0"/>
        <v>55</v>
      </c>
      <c r="AL31" s="1">
        <f t="shared" si="0"/>
        <v>21</v>
      </c>
      <c r="AM31" s="1">
        <f t="shared" si="0"/>
        <v>26</v>
      </c>
      <c r="AN31" s="1">
        <f t="shared" si="0"/>
        <v>54</v>
      </c>
      <c r="AO31" s="1">
        <f t="shared" si="0"/>
        <v>34</v>
      </c>
      <c r="AP31" s="1">
        <f t="shared" si="0"/>
        <v>21</v>
      </c>
      <c r="AQ31" s="1">
        <f t="shared" si="0"/>
        <v>37</v>
      </c>
      <c r="AR31" s="1">
        <f t="shared" si="0"/>
        <v>27</v>
      </c>
      <c r="AS31" s="1">
        <f t="shared" si="0"/>
        <v>25</v>
      </c>
      <c r="AT31" s="1">
        <f t="shared" si="0"/>
        <v>10</v>
      </c>
      <c r="AU31" s="1">
        <f t="shared" si="0"/>
        <v>16</v>
      </c>
      <c r="AV31" s="1">
        <f t="shared" si="0"/>
        <v>12</v>
      </c>
      <c r="AW31" s="1">
        <f t="shared" si="0"/>
        <v>1</v>
      </c>
      <c r="AX31" s="1">
        <f t="shared" si="0"/>
        <v>1</v>
      </c>
      <c r="AY31" s="1">
        <f t="shared" si="0"/>
        <v>22</v>
      </c>
      <c r="AZ31" s="1">
        <f t="shared" si="0"/>
        <v>29</v>
      </c>
      <c r="BA31" s="1">
        <f t="shared" si="0"/>
        <v>46</v>
      </c>
      <c r="BB31" s="1">
        <f t="shared" si="0"/>
        <v>17</v>
      </c>
      <c r="BC31" s="1">
        <f t="shared" si="0"/>
        <v>21</v>
      </c>
      <c r="BD31" s="1">
        <f t="shared" si="0"/>
        <v>46</v>
      </c>
      <c r="BE31" s="1">
        <f t="shared" si="0"/>
        <v>23</v>
      </c>
      <c r="BF31" s="1">
        <f t="shared" si="0"/>
        <v>13</v>
      </c>
      <c r="BG31" s="1">
        <f t="shared" si="0"/>
        <v>32</v>
      </c>
      <c r="BH31" s="1">
        <f t="shared" si="0"/>
        <v>22</v>
      </c>
      <c r="BI31" s="1">
        <f t="shared" si="0"/>
        <v>14</v>
      </c>
      <c r="BJ31" s="1">
        <f t="shared" si="0"/>
        <v>5</v>
      </c>
      <c r="BK31" s="1">
        <f t="shared" si="0"/>
        <v>8</v>
      </c>
      <c r="BL31" s="1">
        <f t="shared" si="0"/>
        <v>9</v>
      </c>
      <c r="BM31" s="1">
        <f t="shared" si="0"/>
        <v>0</v>
      </c>
      <c r="BN31" s="1">
        <f t="shared" si="0"/>
        <v>0.5</v>
      </c>
      <c r="BO31" s="1">
        <f t="shared" si="0"/>
        <v>5.666666666666667</v>
      </c>
      <c r="BP31" s="1">
        <f t="shared" si="0"/>
        <v>6.757352941176471</v>
      </c>
      <c r="BQ31" s="1">
        <f t="shared" si="0"/>
        <v>7.3968864468864473</v>
      </c>
      <c r="BR31" s="1">
        <f t="shared" si="0"/>
        <v>5.3</v>
      </c>
      <c r="BS31" s="1">
        <f t="shared" si="0"/>
        <v>4.7333333333333334</v>
      </c>
      <c r="BT31" s="1">
        <f t="shared" si="0"/>
        <v>7.3897435897435901</v>
      </c>
      <c r="BU31" s="1">
        <f t="shared" si="0"/>
        <v>4.9055555555555559</v>
      </c>
      <c r="BV31" s="1">
        <f t="shared" si="0"/>
        <v>5.166666666666667</v>
      </c>
      <c r="BW31" s="1">
        <f t="shared" si="0"/>
        <v>7.0238095238095237</v>
      </c>
      <c r="BX31" s="1">
        <f t="shared" si="0"/>
        <v>7.85</v>
      </c>
      <c r="BY31" s="1">
        <f t="shared" si="0"/>
        <v>4</v>
      </c>
      <c r="BZ31" s="1">
        <f t="shared" si="0"/>
        <v>3</v>
      </c>
      <c r="CA31" s="1">
        <f t="shared" si="0"/>
        <v>4.1666666666666661</v>
      </c>
      <c r="CB31" s="1">
        <f t="shared" si="0"/>
        <v>5.0999999999999996</v>
      </c>
      <c r="CC31" s="1">
        <f t="shared" si="0"/>
        <v>0</v>
      </c>
      <c r="CD31" s="1">
        <f t="shared" si="0"/>
        <v>0</v>
      </c>
      <c r="CE31" s="1">
        <f t="shared" si="0"/>
        <v>4</v>
      </c>
      <c r="CF31" s="1">
        <f t="shared" si="0"/>
        <v>4</v>
      </c>
      <c r="CG31" s="1">
        <f t="shared" si="0"/>
        <v>4</v>
      </c>
      <c r="CH31" s="1">
        <f t="shared" si="0"/>
        <v>3</v>
      </c>
      <c r="CI31" s="1">
        <f t="shared" si="0"/>
        <v>0</v>
      </c>
      <c r="CJ31" s="1">
        <f t="shared" si="0"/>
        <v>2</v>
      </c>
      <c r="CK31" s="1">
        <f t="shared" si="0"/>
        <v>3</v>
      </c>
      <c r="CL31" s="1">
        <f t="shared" si="0"/>
        <v>2</v>
      </c>
      <c r="CM31" s="1">
        <f t="shared" si="0"/>
        <v>2</v>
      </c>
      <c r="CN31" s="1">
        <f t="shared" si="0"/>
        <v>1</v>
      </c>
      <c r="CO31" s="1">
        <f t="shared" si="0"/>
        <v>1</v>
      </c>
      <c r="CP31" s="1">
        <f t="shared" si="0"/>
        <v>0</v>
      </c>
      <c r="CQ31" s="1">
        <f t="shared" si="0"/>
        <v>0</v>
      </c>
      <c r="CR31" s="1">
        <f t="shared" si="0"/>
        <v>0</v>
      </c>
      <c r="CS31" s="1">
        <f t="shared" si="0"/>
        <v>0</v>
      </c>
      <c r="CT31" s="1">
        <f t="shared" si="0"/>
        <v>0</v>
      </c>
      <c r="CU31" s="1">
        <f t="shared" ref="CU31:FF31" si="1">SUMIFS(CU2:CU29,$AD2:$AD29,"PTFC")</f>
        <v>0</v>
      </c>
      <c r="CV31" s="1">
        <f t="shared" si="1"/>
        <v>0</v>
      </c>
      <c r="CW31" s="1">
        <f t="shared" si="1"/>
        <v>1</v>
      </c>
      <c r="CX31" s="1">
        <f t="shared" si="1"/>
        <v>0</v>
      </c>
      <c r="CY31" s="1">
        <f t="shared" si="1"/>
        <v>0</v>
      </c>
      <c r="CZ31" s="1">
        <f t="shared" si="1"/>
        <v>0</v>
      </c>
      <c r="DA31" s="1">
        <f t="shared" si="1"/>
        <v>0</v>
      </c>
      <c r="DB31" s="1">
        <f t="shared" si="1"/>
        <v>2</v>
      </c>
      <c r="DC31" s="1">
        <f t="shared" si="1"/>
        <v>0</v>
      </c>
      <c r="DD31" s="1">
        <f t="shared" si="1"/>
        <v>1</v>
      </c>
      <c r="DE31" s="1">
        <f t="shared" si="1"/>
        <v>4</v>
      </c>
      <c r="DF31" s="1">
        <f t="shared" si="1"/>
        <v>0</v>
      </c>
      <c r="DG31" s="1">
        <f t="shared" si="1"/>
        <v>0</v>
      </c>
      <c r="DH31" s="1">
        <f t="shared" si="1"/>
        <v>1</v>
      </c>
      <c r="DI31" s="1">
        <f t="shared" si="1"/>
        <v>0</v>
      </c>
      <c r="DJ31" s="1">
        <f t="shared" si="1"/>
        <v>0</v>
      </c>
      <c r="DK31" s="1">
        <f t="shared" si="1"/>
        <v>0</v>
      </c>
      <c r="DL31" s="1">
        <f t="shared" si="1"/>
        <v>0</v>
      </c>
      <c r="DM31" s="1">
        <f t="shared" si="1"/>
        <v>0</v>
      </c>
      <c r="DN31" s="1">
        <f t="shared" si="1"/>
        <v>0</v>
      </c>
      <c r="DO31" s="1">
        <f t="shared" si="1"/>
        <v>1</v>
      </c>
      <c r="DP31" s="1">
        <f t="shared" si="1"/>
        <v>0</v>
      </c>
      <c r="DQ31" s="1">
        <f t="shared" si="1"/>
        <v>0</v>
      </c>
      <c r="DR31" s="1">
        <f t="shared" si="1"/>
        <v>1</v>
      </c>
      <c r="DS31" s="1">
        <f t="shared" si="1"/>
        <v>1</v>
      </c>
      <c r="DT31" s="1">
        <f t="shared" si="1"/>
        <v>0</v>
      </c>
      <c r="DU31" s="1">
        <f t="shared" si="1"/>
        <v>1</v>
      </c>
      <c r="DV31" s="1">
        <f t="shared" si="1"/>
        <v>1</v>
      </c>
      <c r="DW31" s="1">
        <f t="shared" si="1"/>
        <v>1</v>
      </c>
      <c r="DX31" s="1">
        <f t="shared" si="1"/>
        <v>0</v>
      </c>
      <c r="DY31" s="1">
        <f t="shared" si="1"/>
        <v>0</v>
      </c>
      <c r="DZ31" s="1">
        <f t="shared" si="1"/>
        <v>0</v>
      </c>
      <c r="EA31" s="1">
        <f t="shared" si="1"/>
        <v>1</v>
      </c>
      <c r="EB31" s="1">
        <f t="shared" si="1"/>
        <v>0</v>
      </c>
      <c r="EC31" s="1">
        <f t="shared" si="1"/>
        <v>1</v>
      </c>
      <c r="ED31" s="1">
        <f t="shared" si="1"/>
        <v>0</v>
      </c>
      <c r="EE31" s="1">
        <f t="shared" si="1"/>
        <v>0</v>
      </c>
      <c r="EF31" s="1">
        <f t="shared" si="1"/>
        <v>7</v>
      </c>
      <c r="EG31" s="1">
        <f t="shared" si="1"/>
        <v>5</v>
      </c>
      <c r="EH31" s="1">
        <f t="shared" si="1"/>
        <v>1</v>
      </c>
      <c r="EI31" s="1">
        <f t="shared" si="1"/>
        <v>2</v>
      </c>
      <c r="EJ31" s="1">
        <f t="shared" si="1"/>
        <v>2</v>
      </c>
      <c r="EK31" s="1">
        <f t="shared" si="1"/>
        <v>0</v>
      </c>
      <c r="EL31" s="1">
        <f t="shared" si="1"/>
        <v>0</v>
      </c>
      <c r="EM31" s="1">
        <f t="shared" si="1"/>
        <v>3</v>
      </c>
      <c r="EN31" s="1">
        <f t="shared" si="1"/>
        <v>4</v>
      </c>
      <c r="EO31" s="1">
        <f t="shared" si="1"/>
        <v>0</v>
      </c>
      <c r="EP31" s="1">
        <f t="shared" si="1"/>
        <v>2</v>
      </c>
      <c r="EQ31" s="1">
        <f t="shared" si="1"/>
        <v>2</v>
      </c>
      <c r="ER31" s="1">
        <f t="shared" si="1"/>
        <v>0</v>
      </c>
      <c r="ES31" s="1">
        <f t="shared" si="1"/>
        <v>0</v>
      </c>
      <c r="ET31" s="1">
        <f t="shared" si="1"/>
        <v>0</v>
      </c>
      <c r="EU31" s="1">
        <f t="shared" si="1"/>
        <v>3</v>
      </c>
      <c r="EV31" s="1">
        <f t="shared" si="1"/>
        <v>1</v>
      </c>
      <c r="EW31" s="1">
        <f t="shared" si="1"/>
        <v>2</v>
      </c>
      <c r="EX31" s="1">
        <f t="shared" si="1"/>
        <v>0</v>
      </c>
      <c r="EY31" s="1">
        <f t="shared" si="1"/>
        <v>0</v>
      </c>
      <c r="EZ31" s="1">
        <f t="shared" si="1"/>
        <v>1</v>
      </c>
      <c r="FA31" s="1">
        <f t="shared" si="1"/>
        <v>2</v>
      </c>
      <c r="FB31" s="1">
        <f t="shared" si="1"/>
        <v>0</v>
      </c>
      <c r="FC31" s="1">
        <f t="shared" si="1"/>
        <v>2</v>
      </c>
      <c r="FD31" s="1">
        <f t="shared" si="1"/>
        <v>1</v>
      </c>
      <c r="FE31" s="1">
        <f t="shared" si="1"/>
        <v>2</v>
      </c>
      <c r="FF31" s="1">
        <f t="shared" si="1"/>
        <v>0</v>
      </c>
      <c r="FG31" s="1">
        <f t="shared" ref="FG31:HA31" si="2">SUMIFS(FG2:FG29,$AD2:$AD29,"PTFC")</f>
        <v>0</v>
      </c>
      <c r="FH31" s="1">
        <f t="shared" si="2"/>
        <v>2</v>
      </c>
      <c r="FI31" s="1">
        <f t="shared" si="2"/>
        <v>3</v>
      </c>
      <c r="FJ31" s="1">
        <f t="shared" si="2"/>
        <v>1</v>
      </c>
      <c r="FK31" s="1">
        <f t="shared" si="2"/>
        <v>2</v>
      </c>
      <c r="FL31" s="1">
        <f t="shared" si="2"/>
        <v>1</v>
      </c>
      <c r="FM31" s="1">
        <f t="shared" si="2"/>
        <v>4</v>
      </c>
      <c r="FN31" s="1">
        <f t="shared" si="2"/>
        <v>1</v>
      </c>
      <c r="FO31" s="1">
        <f t="shared" si="2"/>
        <v>0</v>
      </c>
      <c r="FP31" s="1">
        <f t="shared" si="2"/>
        <v>2</v>
      </c>
      <c r="FQ31" s="1">
        <f t="shared" si="2"/>
        <v>0</v>
      </c>
      <c r="FR31" s="1">
        <f t="shared" si="2"/>
        <v>0</v>
      </c>
      <c r="FS31" s="1">
        <f t="shared" si="2"/>
        <v>1</v>
      </c>
      <c r="FT31" s="1">
        <f t="shared" si="2"/>
        <v>0</v>
      </c>
      <c r="FU31" s="1">
        <f t="shared" si="2"/>
        <v>0</v>
      </c>
      <c r="FV31" s="1">
        <f t="shared" si="2"/>
        <v>0</v>
      </c>
      <c r="FW31" s="1">
        <f t="shared" si="2"/>
        <v>6</v>
      </c>
      <c r="FX31" s="1">
        <f t="shared" si="2"/>
        <v>14</v>
      </c>
      <c r="FY31" s="1">
        <f t="shared" si="2"/>
        <v>17</v>
      </c>
      <c r="FZ31" s="1">
        <f t="shared" si="2"/>
        <v>15</v>
      </c>
      <c r="GA31" s="1">
        <f t="shared" si="2"/>
        <v>11</v>
      </c>
      <c r="GB31" s="1">
        <f t="shared" si="2"/>
        <v>22</v>
      </c>
      <c r="GC31" s="1">
        <f t="shared" si="2"/>
        <v>14</v>
      </c>
      <c r="GD31" s="1">
        <f t="shared" si="2"/>
        <v>16</v>
      </c>
      <c r="GE31" s="1">
        <f t="shared" si="2"/>
        <v>12</v>
      </c>
      <c r="GF31" s="1">
        <f t="shared" si="2"/>
        <v>23</v>
      </c>
      <c r="GG31" s="1">
        <f t="shared" si="2"/>
        <v>8</v>
      </c>
      <c r="GH31" s="1">
        <f t="shared" si="2"/>
        <v>14</v>
      </c>
      <c r="GI31" s="1">
        <f t="shared" si="2"/>
        <v>17</v>
      </c>
      <c r="GJ31" s="1">
        <f t="shared" si="2"/>
        <v>12</v>
      </c>
      <c r="GK31" s="1">
        <f t="shared" si="2"/>
        <v>1</v>
      </c>
      <c r="GL31" s="1">
        <f t="shared" si="2"/>
        <v>0</v>
      </c>
      <c r="GM31" s="1">
        <f t="shared" si="2"/>
        <v>3</v>
      </c>
      <c r="GN31" s="1">
        <f t="shared" si="2"/>
        <v>7</v>
      </c>
      <c r="GO31" s="1">
        <f t="shared" si="2"/>
        <v>7</v>
      </c>
      <c r="GP31" s="1">
        <f t="shared" si="2"/>
        <v>9</v>
      </c>
      <c r="GQ31" s="1">
        <f t="shared" si="2"/>
        <v>7</v>
      </c>
      <c r="GR31" s="1">
        <f t="shared" si="2"/>
        <v>15</v>
      </c>
      <c r="GS31" s="1">
        <f t="shared" si="2"/>
        <v>9</v>
      </c>
      <c r="GT31" s="1">
        <f t="shared" si="2"/>
        <v>5</v>
      </c>
      <c r="GU31" s="1">
        <f t="shared" si="2"/>
        <v>6</v>
      </c>
      <c r="GV31" s="1">
        <f t="shared" si="2"/>
        <v>9</v>
      </c>
      <c r="GW31" s="1">
        <f t="shared" si="2"/>
        <v>6</v>
      </c>
      <c r="GX31" s="1">
        <f t="shared" si="2"/>
        <v>3</v>
      </c>
      <c r="GY31" s="1">
        <f t="shared" si="2"/>
        <v>4</v>
      </c>
      <c r="GZ31" s="1">
        <f t="shared" si="2"/>
        <v>9</v>
      </c>
      <c r="HA31" s="1">
        <f t="shared" si="2"/>
        <v>1</v>
      </c>
    </row>
    <row r="32" spans="1:209" x14ac:dyDescent="0.2">
      <c r="D32" s="32"/>
      <c r="E32" s="32"/>
      <c r="F32" s="32"/>
      <c r="G32" s="32"/>
      <c r="H32" s="32"/>
      <c r="I32" s="32"/>
      <c r="J32" s="34"/>
      <c r="K32" s="34"/>
      <c r="L32" s="34"/>
      <c r="M32" s="34"/>
      <c r="N32" s="34"/>
      <c r="O32" s="34"/>
      <c r="P32" s="34"/>
      <c r="Q32" s="34"/>
      <c r="R32" s="32"/>
      <c r="S32" s="32"/>
      <c r="T32" s="32"/>
      <c r="U32" s="32"/>
      <c r="V32" s="32"/>
      <c r="W32" s="32"/>
      <c r="AC32" t="s">
        <v>203</v>
      </c>
      <c r="AH32" s="1">
        <f>SUMIFS(AH2:AH29,$AD2:$AD29,"ORL")</f>
        <v>1</v>
      </c>
      <c r="AI32" s="1">
        <f t="shared" ref="AI32:CT32" si="3">SUMIFS(AI2:AI29,$AD2:$AD29,"ORL")</f>
        <v>20</v>
      </c>
      <c r="AJ32" s="1">
        <f t="shared" si="3"/>
        <v>20</v>
      </c>
      <c r="AK32" s="1">
        <f t="shared" si="3"/>
        <v>23</v>
      </c>
      <c r="AL32" s="1">
        <f t="shared" si="3"/>
        <v>15</v>
      </c>
      <c r="AM32" s="1">
        <f t="shared" si="3"/>
        <v>38</v>
      </c>
      <c r="AN32" s="1">
        <f t="shared" si="3"/>
        <v>31</v>
      </c>
      <c r="AO32" s="1">
        <f t="shared" si="3"/>
        <v>26</v>
      </c>
      <c r="AP32" s="1">
        <f t="shared" si="3"/>
        <v>29</v>
      </c>
      <c r="AQ32" s="1">
        <f t="shared" si="3"/>
        <v>32</v>
      </c>
      <c r="AR32" s="1">
        <f t="shared" si="3"/>
        <v>16</v>
      </c>
      <c r="AS32" s="1">
        <f t="shared" si="3"/>
        <v>30</v>
      </c>
      <c r="AT32" s="1">
        <f t="shared" si="3"/>
        <v>20</v>
      </c>
      <c r="AU32" s="1">
        <f t="shared" si="3"/>
        <v>20</v>
      </c>
      <c r="AV32" s="1">
        <f t="shared" si="3"/>
        <v>9</v>
      </c>
      <c r="AW32" s="1">
        <f t="shared" si="3"/>
        <v>0</v>
      </c>
      <c r="AX32" s="1">
        <f t="shared" si="3"/>
        <v>1</v>
      </c>
      <c r="AY32" s="1">
        <f t="shared" si="3"/>
        <v>15</v>
      </c>
      <c r="AZ32" s="1">
        <f t="shared" si="3"/>
        <v>16</v>
      </c>
      <c r="BA32" s="1">
        <f t="shared" si="3"/>
        <v>18</v>
      </c>
      <c r="BB32" s="1">
        <f t="shared" si="3"/>
        <v>10</v>
      </c>
      <c r="BC32" s="1">
        <f t="shared" si="3"/>
        <v>28</v>
      </c>
      <c r="BD32" s="1">
        <f t="shared" si="3"/>
        <v>25</v>
      </c>
      <c r="BE32" s="1">
        <f t="shared" si="3"/>
        <v>21</v>
      </c>
      <c r="BF32" s="1">
        <f t="shared" si="3"/>
        <v>17</v>
      </c>
      <c r="BG32" s="1">
        <f t="shared" si="3"/>
        <v>25</v>
      </c>
      <c r="BH32" s="1">
        <f t="shared" si="3"/>
        <v>10</v>
      </c>
      <c r="BI32" s="1">
        <f t="shared" si="3"/>
        <v>20</v>
      </c>
      <c r="BJ32" s="1">
        <f t="shared" si="3"/>
        <v>16</v>
      </c>
      <c r="BK32" s="1">
        <f t="shared" si="3"/>
        <v>13</v>
      </c>
      <c r="BL32" s="1">
        <f t="shared" si="3"/>
        <v>6</v>
      </c>
      <c r="BM32" s="1">
        <f t="shared" si="3"/>
        <v>0</v>
      </c>
      <c r="BN32" s="1">
        <f t="shared" si="3"/>
        <v>1</v>
      </c>
      <c r="BO32" s="1">
        <f t="shared" si="3"/>
        <v>3.5681818181818179</v>
      </c>
      <c r="BP32" s="1">
        <f t="shared" si="3"/>
        <v>3.3125</v>
      </c>
      <c r="BQ32" s="1">
        <f t="shared" si="3"/>
        <v>3.583333333333333</v>
      </c>
      <c r="BR32" s="1">
        <f t="shared" si="3"/>
        <v>2.9666666666666668</v>
      </c>
      <c r="BS32" s="1">
        <f t="shared" si="3"/>
        <v>5.175641025641025</v>
      </c>
      <c r="BT32" s="1">
        <f t="shared" si="3"/>
        <v>7.3</v>
      </c>
      <c r="BU32" s="1">
        <f t="shared" si="3"/>
        <v>6.2420634920634921</v>
      </c>
      <c r="BV32" s="1">
        <f t="shared" si="3"/>
        <v>4.7384615384615376</v>
      </c>
      <c r="BW32" s="1">
        <f t="shared" si="3"/>
        <v>7.8809523809523814</v>
      </c>
      <c r="BX32" s="1">
        <f t="shared" si="3"/>
        <v>3.666666666666667</v>
      </c>
      <c r="BY32" s="1">
        <f t="shared" si="3"/>
        <v>6.3744588744588739</v>
      </c>
      <c r="BZ32" s="1">
        <f t="shared" si="3"/>
        <v>6.5</v>
      </c>
      <c r="CA32" s="1">
        <f t="shared" si="3"/>
        <v>3.7272727272727271</v>
      </c>
      <c r="CB32" s="1">
        <f t="shared" si="3"/>
        <v>3.166666666666667</v>
      </c>
      <c r="CC32" s="1">
        <f t="shared" si="3"/>
        <v>0</v>
      </c>
      <c r="CD32" s="1">
        <f t="shared" si="3"/>
        <v>0</v>
      </c>
      <c r="CE32" s="1">
        <f t="shared" si="3"/>
        <v>2</v>
      </c>
      <c r="CF32" s="1">
        <f t="shared" si="3"/>
        <v>2</v>
      </c>
      <c r="CG32" s="1">
        <f t="shared" si="3"/>
        <v>2</v>
      </c>
      <c r="CH32" s="1">
        <f t="shared" si="3"/>
        <v>2</v>
      </c>
      <c r="CI32" s="1">
        <f t="shared" si="3"/>
        <v>6</v>
      </c>
      <c r="CJ32" s="1">
        <f t="shared" si="3"/>
        <v>1</v>
      </c>
      <c r="CK32" s="1">
        <f t="shared" si="3"/>
        <v>4</v>
      </c>
      <c r="CL32" s="1">
        <f t="shared" si="3"/>
        <v>0</v>
      </c>
      <c r="CM32" s="1">
        <f t="shared" si="3"/>
        <v>2</v>
      </c>
      <c r="CN32" s="1">
        <f t="shared" si="3"/>
        <v>2</v>
      </c>
      <c r="CO32" s="1">
        <f t="shared" si="3"/>
        <v>1</v>
      </c>
      <c r="CP32" s="1">
        <f t="shared" si="3"/>
        <v>2</v>
      </c>
      <c r="CQ32" s="1">
        <f t="shared" si="3"/>
        <v>0</v>
      </c>
      <c r="CR32" s="1">
        <f t="shared" si="3"/>
        <v>1</v>
      </c>
      <c r="CS32" s="1">
        <f t="shared" si="3"/>
        <v>0</v>
      </c>
      <c r="CT32" s="1">
        <f t="shared" si="3"/>
        <v>0</v>
      </c>
      <c r="CU32" s="1">
        <f t="shared" ref="CU32:FF32" si="4">SUMIFS(CU2:CU29,$AD2:$AD29,"ORL")</f>
        <v>0</v>
      </c>
      <c r="CV32" s="1">
        <f t="shared" si="4"/>
        <v>0</v>
      </c>
      <c r="CW32" s="1">
        <f t="shared" si="4"/>
        <v>1</v>
      </c>
      <c r="CX32" s="1">
        <f t="shared" si="4"/>
        <v>0</v>
      </c>
      <c r="CY32" s="1">
        <f t="shared" si="4"/>
        <v>0</v>
      </c>
      <c r="CZ32" s="1">
        <f t="shared" si="4"/>
        <v>0</v>
      </c>
      <c r="DA32" s="1">
        <f t="shared" si="4"/>
        <v>2</v>
      </c>
      <c r="DB32" s="1">
        <f t="shared" si="4"/>
        <v>2</v>
      </c>
      <c r="DC32" s="1">
        <f t="shared" si="4"/>
        <v>2</v>
      </c>
      <c r="DD32" s="1">
        <f t="shared" si="4"/>
        <v>1</v>
      </c>
      <c r="DE32" s="1">
        <f t="shared" si="4"/>
        <v>1</v>
      </c>
      <c r="DF32" s="1">
        <f t="shared" si="4"/>
        <v>0</v>
      </c>
      <c r="DG32" s="1">
        <f t="shared" si="4"/>
        <v>3</v>
      </c>
      <c r="DH32" s="1">
        <f t="shared" si="4"/>
        <v>1</v>
      </c>
      <c r="DI32" s="1">
        <f t="shared" si="4"/>
        <v>0</v>
      </c>
      <c r="DJ32" s="1">
        <f t="shared" si="4"/>
        <v>0</v>
      </c>
      <c r="DK32" s="1">
        <f t="shared" si="4"/>
        <v>0</v>
      </c>
      <c r="DL32" s="1">
        <f t="shared" si="4"/>
        <v>1</v>
      </c>
      <c r="DM32" s="1">
        <f t="shared" si="4"/>
        <v>0</v>
      </c>
      <c r="DN32" s="1">
        <f t="shared" si="4"/>
        <v>0</v>
      </c>
      <c r="DO32" s="1">
        <f t="shared" si="4"/>
        <v>1</v>
      </c>
      <c r="DP32" s="1">
        <f t="shared" si="4"/>
        <v>0</v>
      </c>
      <c r="DQ32" s="1">
        <f t="shared" si="4"/>
        <v>0</v>
      </c>
      <c r="DR32" s="1">
        <f t="shared" si="4"/>
        <v>2</v>
      </c>
      <c r="DS32" s="1">
        <f t="shared" si="4"/>
        <v>0</v>
      </c>
      <c r="DT32" s="1">
        <f t="shared" si="4"/>
        <v>2</v>
      </c>
      <c r="DU32" s="1">
        <f t="shared" si="4"/>
        <v>1</v>
      </c>
      <c r="DV32" s="1">
        <f t="shared" si="4"/>
        <v>2</v>
      </c>
      <c r="DW32" s="1">
        <f t="shared" si="4"/>
        <v>2</v>
      </c>
      <c r="DX32" s="1">
        <f t="shared" si="4"/>
        <v>0</v>
      </c>
      <c r="DY32" s="1">
        <f t="shared" si="4"/>
        <v>0</v>
      </c>
      <c r="DZ32" s="1">
        <f t="shared" si="4"/>
        <v>0</v>
      </c>
      <c r="EA32" s="1">
        <f t="shared" si="4"/>
        <v>1</v>
      </c>
      <c r="EB32" s="1">
        <f t="shared" si="4"/>
        <v>2</v>
      </c>
      <c r="EC32" s="1">
        <f t="shared" si="4"/>
        <v>0</v>
      </c>
      <c r="ED32" s="1">
        <f t="shared" si="4"/>
        <v>2</v>
      </c>
      <c r="EE32" s="1">
        <f t="shared" si="4"/>
        <v>1</v>
      </c>
      <c r="EF32" s="1">
        <f t="shared" si="4"/>
        <v>0</v>
      </c>
      <c r="EG32" s="1">
        <f t="shared" si="4"/>
        <v>0</v>
      </c>
      <c r="EH32" s="1">
        <f t="shared" si="4"/>
        <v>2</v>
      </c>
      <c r="EI32" s="1">
        <f t="shared" si="4"/>
        <v>1</v>
      </c>
      <c r="EJ32" s="1">
        <f t="shared" si="4"/>
        <v>3</v>
      </c>
      <c r="EK32" s="1">
        <f t="shared" si="4"/>
        <v>0</v>
      </c>
      <c r="EL32" s="1">
        <f t="shared" si="4"/>
        <v>0</v>
      </c>
      <c r="EM32" s="1">
        <f t="shared" si="4"/>
        <v>0</v>
      </c>
      <c r="EN32" s="1">
        <f t="shared" si="4"/>
        <v>2</v>
      </c>
      <c r="EO32" s="1">
        <f t="shared" si="4"/>
        <v>1</v>
      </c>
      <c r="EP32" s="1">
        <f t="shared" si="4"/>
        <v>1</v>
      </c>
      <c r="EQ32" s="1">
        <f t="shared" si="4"/>
        <v>4</v>
      </c>
      <c r="ER32" s="1">
        <f t="shared" si="4"/>
        <v>3</v>
      </c>
      <c r="ES32" s="1">
        <f t="shared" si="4"/>
        <v>0</v>
      </c>
      <c r="ET32" s="1">
        <f t="shared" si="4"/>
        <v>0</v>
      </c>
      <c r="EU32" s="1">
        <f t="shared" si="4"/>
        <v>2</v>
      </c>
      <c r="EV32" s="1">
        <f t="shared" si="4"/>
        <v>2</v>
      </c>
      <c r="EW32" s="1">
        <f t="shared" si="4"/>
        <v>1</v>
      </c>
      <c r="EX32" s="1">
        <f t="shared" si="4"/>
        <v>5</v>
      </c>
      <c r="EY32" s="1">
        <f t="shared" si="4"/>
        <v>7</v>
      </c>
      <c r="EZ32" s="1">
        <f t="shared" si="4"/>
        <v>0</v>
      </c>
      <c r="FA32" s="1">
        <f t="shared" si="4"/>
        <v>0</v>
      </c>
      <c r="FB32" s="1">
        <f t="shared" si="4"/>
        <v>1</v>
      </c>
      <c r="FC32" s="1">
        <f t="shared" si="4"/>
        <v>0</v>
      </c>
      <c r="FD32" s="1">
        <f t="shared" si="4"/>
        <v>1</v>
      </c>
      <c r="FE32" s="1">
        <f t="shared" si="4"/>
        <v>2</v>
      </c>
      <c r="FF32" s="1">
        <f t="shared" si="4"/>
        <v>0</v>
      </c>
      <c r="FG32" s="1">
        <f t="shared" ref="FG32:HA32" si="5">SUMIFS(FG2:FG29,$AD2:$AD29,"ORL")</f>
        <v>0</v>
      </c>
      <c r="FH32" s="1">
        <f t="shared" si="5"/>
        <v>3</v>
      </c>
      <c r="FI32" s="1">
        <f t="shared" si="5"/>
        <v>1</v>
      </c>
      <c r="FJ32" s="1">
        <f t="shared" si="5"/>
        <v>2</v>
      </c>
      <c r="FK32" s="1">
        <f t="shared" si="5"/>
        <v>0</v>
      </c>
      <c r="FL32" s="1">
        <f t="shared" si="5"/>
        <v>0</v>
      </c>
      <c r="FM32" s="1">
        <f t="shared" si="5"/>
        <v>1</v>
      </c>
      <c r="FN32" s="1">
        <f t="shared" si="5"/>
        <v>1</v>
      </c>
      <c r="FO32" s="1">
        <f t="shared" si="5"/>
        <v>0</v>
      </c>
      <c r="FP32" s="1">
        <f t="shared" si="5"/>
        <v>1</v>
      </c>
      <c r="FQ32" s="1">
        <f t="shared" si="5"/>
        <v>1</v>
      </c>
      <c r="FR32" s="1">
        <f t="shared" si="5"/>
        <v>0</v>
      </c>
      <c r="FS32" s="1">
        <f t="shared" si="5"/>
        <v>2</v>
      </c>
      <c r="FT32" s="1">
        <f t="shared" si="5"/>
        <v>0</v>
      </c>
      <c r="FU32" s="1">
        <f t="shared" si="5"/>
        <v>0</v>
      </c>
      <c r="FV32" s="1">
        <f t="shared" si="5"/>
        <v>0</v>
      </c>
      <c r="FW32" s="1">
        <f t="shared" si="5"/>
        <v>13</v>
      </c>
      <c r="FX32" s="1">
        <f t="shared" si="5"/>
        <v>11</v>
      </c>
      <c r="FY32" s="1">
        <f t="shared" si="5"/>
        <v>7</v>
      </c>
      <c r="FZ32" s="1">
        <f t="shared" si="5"/>
        <v>19</v>
      </c>
      <c r="GA32" s="1">
        <f t="shared" si="5"/>
        <v>17</v>
      </c>
      <c r="GB32" s="1">
        <f t="shared" si="5"/>
        <v>15</v>
      </c>
      <c r="GC32" s="1">
        <f t="shared" si="5"/>
        <v>10</v>
      </c>
      <c r="GD32" s="1">
        <f t="shared" si="5"/>
        <v>14</v>
      </c>
      <c r="GE32" s="1">
        <f t="shared" si="5"/>
        <v>16</v>
      </c>
      <c r="GF32" s="1">
        <f t="shared" si="5"/>
        <v>11</v>
      </c>
      <c r="GG32" s="1">
        <f t="shared" si="5"/>
        <v>15</v>
      </c>
      <c r="GH32" s="1">
        <f t="shared" si="5"/>
        <v>17</v>
      </c>
      <c r="GI32" s="1">
        <f t="shared" si="5"/>
        <v>18</v>
      </c>
      <c r="GJ32" s="1">
        <f t="shared" si="5"/>
        <v>11</v>
      </c>
      <c r="GK32" s="1">
        <f t="shared" si="5"/>
        <v>1</v>
      </c>
      <c r="GL32" s="1">
        <f t="shared" si="5"/>
        <v>1</v>
      </c>
      <c r="GM32" s="1">
        <f t="shared" si="5"/>
        <v>12</v>
      </c>
      <c r="GN32" s="1">
        <f t="shared" si="5"/>
        <v>5</v>
      </c>
      <c r="GO32" s="1">
        <f t="shared" si="5"/>
        <v>4</v>
      </c>
      <c r="GP32" s="1">
        <f t="shared" si="5"/>
        <v>7</v>
      </c>
      <c r="GQ32" s="1">
        <f t="shared" si="5"/>
        <v>6</v>
      </c>
      <c r="GR32" s="1">
        <f t="shared" si="5"/>
        <v>8</v>
      </c>
      <c r="GS32" s="1">
        <f t="shared" si="5"/>
        <v>6</v>
      </c>
      <c r="GT32" s="1">
        <f t="shared" si="5"/>
        <v>8</v>
      </c>
      <c r="GU32" s="1">
        <f t="shared" si="5"/>
        <v>9</v>
      </c>
      <c r="GV32" s="1">
        <f t="shared" si="5"/>
        <v>5</v>
      </c>
      <c r="GW32" s="1">
        <f t="shared" si="5"/>
        <v>3</v>
      </c>
      <c r="GX32" s="1">
        <f t="shared" si="5"/>
        <v>7</v>
      </c>
      <c r="GY32" s="1">
        <f t="shared" si="5"/>
        <v>7</v>
      </c>
      <c r="GZ32" s="1">
        <f t="shared" si="5"/>
        <v>3</v>
      </c>
      <c r="HA32" s="1">
        <f t="shared" si="5"/>
        <v>1</v>
      </c>
    </row>
    <row r="33" spans="1:209" x14ac:dyDescent="0.2">
      <c r="D33" s="32"/>
      <c r="E33" s="32"/>
      <c r="F33" s="32"/>
      <c r="G33" s="32"/>
      <c r="H33" s="32"/>
      <c r="I33" s="32"/>
      <c r="J33" s="34"/>
      <c r="K33" s="34"/>
      <c r="L33" s="34"/>
      <c r="M33" s="34"/>
      <c r="N33" s="34"/>
      <c r="O33" s="34"/>
      <c r="P33" s="34"/>
      <c r="Q33" s="34"/>
      <c r="R33" s="32"/>
      <c r="S33" s="32"/>
      <c r="T33" s="32"/>
      <c r="U33" s="32"/>
      <c r="V33" s="32"/>
      <c r="W33" s="32"/>
    </row>
    <row r="41" spans="1:209" x14ac:dyDescent="0.2">
      <c r="A41" s="2" t="s">
        <v>251</v>
      </c>
      <c r="C41" s="3"/>
      <c r="D41" s="62">
        <f>B57</f>
        <v>52</v>
      </c>
      <c r="E41" s="51"/>
      <c r="F41" s="51"/>
      <c r="G41" s="63"/>
      <c r="H41" s="62">
        <f>B60</f>
        <v>9</v>
      </c>
      <c r="I41" s="52"/>
      <c r="J41" s="50">
        <f>B60</f>
        <v>9</v>
      </c>
      <c r="K41" s="62">
        <f>B61</f>
        <v>0</v>
      </c>
      <c r="L41" s="51"/>
      <c r="M41" s="51"/>
      <c r="N41" s="51"/>
      <c r="O41" s="51"/>
      <c r="P41" s="63"/>
      <c r="Q41" s="64">
        <f>B60</f>
        <v>9</v>
      </c>
      <c r="R41" s="50">
        <f>B60</f>
        <v>9</v>
      </c>
      <c r="S41" s="63"/>
      <c r="T41" s="62">
        <f>B59</f>
        <v>18</v>
      </c>
      <c r="U41" s="51"/>
      <c r="V41" s="51"/>
      <c r="W41" s="63"/>
      <c r="Y41" s="2" t="s">
        <v>232</v>
      </c>
      <c r="Z41" s="2" t="s">
        <v>266</v>
      </c>
      <c r="AA41" s="2" t="s">
        <v>267</v>
      </c>
      <c r="AC41" t="s">
        <v>0</v>
      </c>
      <c r="AD41" t="s">
        <v>1</v>
      </c>
      <c r="AE41" t="s">
        <v>2</v>
      </c>
      <c r="AF41" t="s">
        <v>3</v>
      </c>
      <c r="AG41" t="s">
        <v>4</v>
      </c>
      <c r="AH41" t="s">
        <v>26</v>
      </c>
      <c r="AI41" t="s">
        <v>27</v>
      </c>
      <c r="AJ41" t="s">
        <v>28</v>
      </c>
      <c r="AK41" t="s">
        <v>29</v>
      </c>
      <c r="AL41" t="s">
        <v>30</v>
      </c>
      <c r="AM41" t="s">
        <v>31</v>
      </c>
      <c r="AN41" t="s">
        <v>32</v>
      </c>
      <c r="AO41" t="s">
        <v>33</v>
      </c>
      <c r="AP41" t="s">
        <v>34</v>
      </c>
      <c r="AQ41" t="s">
        <v>35</v>
      </c>
      <c r="AR41" t="s">
        <v>36</v>
      </c>
      <c r="AS41" t="s">
        <v>37</v>
      </c>
      <c r="AT41" t="s">
        <v>38</v>
      </c>
      <c r="AU41" t="s">
        <v>39</v>
      </c>
      <c r="AV41" t="s">
        <v>40</v>
      </c>
      <c r="AW41" t="s">
        <v>41</v>
      </c>
      <c r="AX41" t="s">
        <v>42</v>
      </c>
      <c r="AY41" t="s">
        <v>43</v>
      </c>
      <c r="AZ41" t="s">
        <v>44</v>
      </c>
      <c r="BA41" t="s">
        <v>45</v>
      </c>
      <c r="BB41" t="s">
        <v>46</v>
      </c>
      <c r="BC41" t="s">
        <v>47</v>
      </c>
      <c r="BD41" t="s">
        <v>48</v>
      </c>
      <c r="BE41" t="s">
        <v>49</v>
      </c>
      <c r="BF41" t="s">
        <v>50</v>
      </c>
      <c r="BG41" t="s">
        <v>51</v>
      </c>
      <c r="BH41" t="s">
        <v>52</v>
      </c>
      <c r="BI41" t="s">
        <v>53</v>
      </c>
      <c r="BJ41" t="s">
        <v>54</v>
      </c>
      <c r="BK41" t="s">
        <v>55</v>
      </c>
      <c r="BL41" t="s">
        <v>56</v>
      </c>
      <c r="BM41" t="s">
        <v>57</v>
      </c>
      <c r="BN41" t="s">
        <v>58</v>
      </c>
      <c r="BO41" t="s">
        <v>59</v>
      </c>
      <c r="BP41" t="s">
        <v>60</v>
      </c>
      <c r="BQ41" t="s">
        <v>61</v>
      </c>
      <c r="BR41" t="s">
        <v>62</v>
      </c>
      <c r="BS41" t="s">
        <v>63</v>
      </c>
      <c r="BT41" t="s">
        <v>64</v>
      </c>
      <c r="BU41" t="s">
        <v>65</v>
      </c>
      <c r="BV41" t="s">
        <v>66</v>
      </c>
      <c r="BW41" t="s">
        <v>67</v>
      </c>
      <c r="BX41" t="s">
        <v>68</v>
      </c>
      <c r="BY41" t="s">
        <v>69</v>
      </c>
      <c r="BZ41" t="s">
        <v>70</v>
      </c>
      <c r="CA41" t="s">
        <v>71</v>
      </c>
      <c r="CB41" t="s">
        <v>72</v>
      </c>
      <c r="CC41" t="s">
        <v>73</v>
      </c>
      <c r="CD41" t="s">
        <v>74</v>
      </c>
      <c r="CE41" t="s">
        <v>75</v>
      </c>
      <c r="CF41" t="s">
        <v>76</v>
      </c>
      <c r="CG41" t="s">
        <v>77</v>
      </c>
      <c r="CH41" t="s">
        <v>78</v>
      </c>
      <c r="CI41" t="s">
        <v>79</v>
      </c>
      <c r="CJ41" t="s">
        <v>80</v>
      </c>
      <c r="CK41" t="s">
        <v>81</v>
      </c>
      <c r="CL41" t="s">
        <v>82</v>
      </c>
      <c r="CM41" t="s">
        <v>83</v>
      </c>
      <c r="CN41" t="s">
        <v>84</v>
      </c>
      <c r="CO41" t="s">
        <v>85</v>
      </c>
      <c r="CP41" t="s">
        <v>86</v>
      </c>
      <c r="CQ41" t="s">
        <v>87</v>
      </c>
      <c r="CR41" t="s">
        <v>88</v>
      </c>
      <c r="CS41" t="s">
        <v>89</v>
      </c>
      <c r="CT41" t="s">
        <v>90</v>
      </c>
      <c r="CU41" t="s">
        <v>91</v>
      </c>
      <c r="CV41" t="s">
        <v>92</v>
      </c>
      <c r="CW41" t="s">
        <v>93</v>
      </c>
      <c r="CX41" t="s">
        <v>94</v>
      </c>
      <c r="CY41" t="s">
        <v>95</v>
      </c>
      <c r="CZ41" t="s">
        <v>96</v>
      </c>
      <c r="DA41" t="s">
        <v>97</v>
      </c>
      <c r="DB41" t="s">
        <v>98</v>
      </c>
      <c r="DC41" t="s">
        <v>99</v>
      </c>
      <c r="DD41" t="s">
        <v>100</v>
      </c>
      <c r="DE41" t="s">
        <v>101</v>
      </c>
      <c r="DF41" t="s">
        <v>102</v>
      </c>
      <c r="DG41" t="s">
        <v>103</v>
      </c>
      <c r="DH41" t="s">
        <v>104</v>
      </c>
      <c r="DI41" t="s">
        <v>105</v>
      </c>
      <c r="DJ41" t="s">
        <v>106</v>
      </c>
      <c r="DK41" t="s">
        <v>107</v>
      </c>
      <c r="DL41" t="s">
        <v>108</v>
      </c>
      <c r="DM41" t="s">
        <v>109</v>
      </c>
      <c r="DN41" t="s">
        <v>110</v>
      </c>
      <c r="DO41" t="s">
        <v>111</v>
      </c>
      <c r="DP41" t="s">
        <v>112</v>
      </c>
      <c r="DQ41" t="s">
        <v>113</v>
      </c>
      <c r="DR41" t="s">
        <v>114</v>
      </c>
      <c r="DS41" t="s">
        <v>115</v>
      </c>
      <c r="DT41" t="s">
        <v>116</v>
      </c>
      <c r="DU41" t="s">
        <v>117</v>
      </c>
      <c r="DV41" t="s">
        <v>118</v>
      </c>
      <c r="DW41" t="s">
        <v>119</v>
      </c>
      <c r="DX41" t="s">
        <v>120</v>
      </c>
      <c r="DY41" t="s">
        <v>121</v>
      </c>
      <c r="DZ41" t="s">
        <v>122</v>
      </c>
      <c r="EA41" t="s">
        <v>123</v>
      </c>
      <c r="EB41" t="s">
        <v>124</v>
      </c>
      <c r="EC41" t="s">
        <v>125</v>
      </c>
      <c r="ED41" t="s">
        <v>126</v>
      </c>
      <c r="EE41" t="s">
        <v>127</v>
      </c>
      <c r="EF41" t="s">
        <v>128</v>
      </c>
      <c r="EG41" t="s">
        <v>129</v>
      </c>
      <c r="EH41" t="s">
        <v>130</v>
      </c>
      <c r="EI41" t="s">
        <v>131</v>
      </c>
      <c r="EJ41" t="s">
        <v>132</v>
      </c>
      <c r="EK41" t="s">
        <v>133</v>
      </c>
      <c r="EL41" t="s">
        <v>134</v>
      </c>
      <c r="EM41" t="s">
        <v>135</v>
      </c>
      <c r="EN41" t="s">
        <v>136</v>
      </c>
      <c r="EO41" t="s">
        <v>137</v>
      </c>
      <c r="EP41" t="s">
        <v>138</v>
      </c>
      <c r="EQ41" t="s">
        <v>139</v>
      </c>
      <c r="ER41" t="s">
        <v>140</v>
      </c>
      <c r="ES41" t="s">
        <v>141</v>
      </c>
      <c r="ET41" t="s">
        <v>142</v>
      </c>
      <c r="EU41" t="s">
        <v>143</v>
      </c>
      <c r="EV41" t="s">
        <v>144</v>
      </c>
      <c r="EW41" t="s">
        <v>145</v>
      </c>
      <c r="EX41" t="s">
        <v>146</v>
      </c>
      <c r="EY41" t="s">
        <v>147</v>
      </c>
      <c r="EZ41" t="s">
        <v>148</v>
      </c>
      <c r="FA41" t="s">
        <v>149</v>
      </c>
      <c r="FB41" t="s">
        <v>150</v>
      </c>
      <c r="FC41" t="s">
        <v>151</v>
      </c>
      <c r="FD41" t="s">
        <v>152</v>
      </c>
      <c r="FE41" t="s">
        <v>153</v>
      </c>
      <c r="FF41" t="s">
        <v>154</v>
      </c>
      <c r="FG41" t="s">
        <v>155</v>
      </c>
      <c r="FH41" t="s">
        <v>156</v>
      </c>
      <c r="FI41" t="s">
        <v>157</v>
      </c>
      <c r="FJ41" t="s">
        <v>158</v>
      </c>
      <c r="FK41" t="s">
        <v>159</v>
      </c>
      <c r="FL41" t="s">
        <v>160</v>
      </c>
      <c r="FM41" t="s">
        <v>161</v>
      </c>
      <c r="FN41" t="s">
        <v>162</v>
      </c>
      <c r="FO41" t="s">
        <v>163</v>
      </c>
      <c r="FP41" t="s">
        <v>164</v>
      </c>
      <c r="FQ41" t="s">
        <v>165</v>
      </c>
      <c r="FR41" t="s">
        <v>166</v>
      </c>
      <c r="FS41" t="s">
        <v>167</v>
      </c>
      <c r="FT41" t="s">
        <v>168</v>
      </c>
      <c r="FU41" t="s">
        <v>169</v>
      </c>
      <c r="FV41" t="s">
        <v>170</v>
      </c>
      <c r="FW41" t="s">
        <v>171</v>
      </c>
      <c r="FX41" t="s">
        <v>172</v>
      </c>
      <c r="FY41" t="s">
        <v>173</v>
      </c>
      <c r="FZ41" t="s">
        <v>174</v>
      </c>
      <c r="GA41" t="s">
        <v>175</v>
      </c>
      <c r="GB41" t="s">
        <v>176</v>
      </c>
      <c r="GC41" t="s">
        <v>177</v>
      </c>
      <c r="GD41" t="s">
        <v>178</v>
      </c>
      <c r="GE41" t="s">
        <v>179</v>
      </c>
      <c r="GF41" t="s">
        <v>180</v>
      </c>
      <c r="GG41" t="s">
        <v>181</v>
      </c>
      <c r="GH41" t="s">
        <v>182</v>
      </c>
      <c r="GI41" t="s">
        <v>183</v>
      </c>
      <c r="GJ41" t="s">
        <v>184</v>
      </c>
      <c r="GK41" t="s">
        <v>185</v>
      </c>
      <c r="GL41" t="s">
        <v>186</v>
      </c>
      <c r="GM41" t="s">
        <v>187</v>
      </c>
      <c r="GN41" t="s">
        <v>188</v>
      </c>
      <c r="GO41" t="s">
        <v>189</v>
      </c>
      <c r="GP41" t="s">
        <v>190</v>
      </c>
      <c r="GQ41" t="s">
        <v>191</v>
      </c>
      <c r="GR41" t="s">
        <v>192</v>
      </c>
      <c r="GS41" t="s">
        <v>193</v>
      </c>
      <c r="GT41" t="s">
        <v>194</v>
      </c>
      <c r="GU41" t="s">
        <v>195</v>
      </c>
      <c r="GV41" t="s">
        <v>196</v>
      </c>
      <c r="GW41" t="s">
        <v>197</v>
      </c>
      <c r="GX41" t="s">
        <v>198</v>
      </c>
      <c r="GY41" t="s">
        <v>199</v>
      </c>
      <c r="GZ41" t="s">
        <v>200</v>
      </c>
      <c r="HA41" t="s">
        <v>201</v>
      </c>
    </row>
    <row r="42" spans="1:209" x14ac:dyDescent="0.2">
      <c r="B42" s="7" t="s">
        <v>225</v>
      </c>
      <c r="C42" s="3"/>
      <c r="D42" s="35"/>
      <c r="E42" s="21"/>
      <c r="F42" s="21"/>
      <c r="G42" s="22"/>
      <c r="H42" s="35"/>
      <c r="I42" s="41"/>
      <c r="J42" s="45"/>
      <c r="K42" s="37"/>
      <c r="L42" s="24"/>
      <c r="M42" s="24"/>
      <c r="N42" s="24"/>
      <c r="O42" s="24"/>
      <c r="P42" s="25"/>
      <c r="Q42" s="65"/>
      <c r="R42" s="45"/>
      <c r="S42" s="22"/>
      <c r="T42" s="35"/>
      <c r="U42" s="21"/>
      <c r="V42" s="21"/>
      <c r="W42" s="22"/>
      <c r="Y42" t="s">
        <v>226</v>
      </c>
      <c r="Z42" s="12">
        <f>MAX(AH42:AW69)</f>
        <v>18</v>
      </c>
      <c r="AA42" s="12">
        <f>MAX(AH71:AW72)</f>
        <v>69</v>
      </c>
      <c r="AC42" t="s">
        <v>241</v>
      </c>
      <c r="AD42" t="s">
        <v>242</v>
      </c>
      <c r="AE42">
        <v>1</v>
      </c>
      <c r="AF42">
        <v>96</v>
      </c>
      <c r="AG42">
        <v>1</v>
      </c>
      <c r="AH42">
        <v>0</v>
      </c>
      <c r="AI42">
        <v>1</v>
      </c>
      <c r="AJ42">
        <v>1</v>
      </c>
      <c r="AK42">
        <v>7</v>
      </c>
      <c r="AL42">
        <v>8</v>
      </c>
      <c r="AM42">
        <v>0</v>
      </c>
      <c r="AN42">
        <v>5</v>
      </c>
      <c r="AO42">
        <v>2</v>
      </c>
      <c r="AP42">
        <v>0</v>
      </c>
      <c r="AQ42">
        <v>2</v>
      </c>
      <c r="AR42">
        <v>1</v>
      </c>
      <c r="AS42">
        <v>0</v>
      </c>
      <c r="AT42">
        <v>1</v>
      </c>
      <c r="AU42">
        <v>0</v>
      </c>
      <c r="AV42">
        <v>0</v>
      </c>
      <c r="AW42">
        <v>0</v>
      </c>
      <c r="AX42">
        <v>0</v>
      </c>
      <c r="AY42">
        <v>1</v>
      </c>
      <c r="AZ42">
        <v>1</v>
      </c>
      <c r="BA42">
        <v>4</v>
      </c>
      <c r="BB42">
        <v>4</v>
      </c>
      <c r="BC42">
        <v>0</v>
      </c>
      <c r="BD42">
        <v>5</v>
      </c>
      <c r="BE42">
        <v>2</v>
      </c>
      <c r="BF42">
        <v>0</v>
      </c>
      <c r="BG42">
        <v>2</v>
      </c>
      <c r="BH42">
        <v>0</v>
      </c>
      <c r="BI42">
        <v>0</v>
      </c>
      <c r="BJ42">
        <v>0</v>
      </c>
      <c r="BK42">
        <v>0</v>
      </c>
      <c r="BL42">
        <v>0</v>
      </c>
      <c r="BM42">
        <v>0</v>
      </c>
      <c r="BN42">
        <v>0</v>
      </c>
      <c r="BO42">
        <v>1</v>
      </c>
      <c r="BP42">
        <v>1</v>
      </c>
      <c r="BQ42">
        <v>0.57142857142857095</v>
      </c>
      <c r="BR42">
        <v>0.5</v>
      </c>
      <c r="BS42">
        <v>0</v>
      </c>
      <c r="BT42">
        <v>1</v>
      </c>
      <c r="BU42">
        <v>1</v>
      </c>
      <c r="BV42">
        <v>0</v>
      </c>
      <c r="BW42">
        <v>1</v>
      </c>
      <c r="BX42">
        <v>0</v>
      </c>
      <c r="BY42">
        <v>0</v>
      </c>
      <c r="BZ42">
        <v>0</v>
      </c>
      <c r="CA42">
        <v>0</v>
      </c>
      <c r="CB42">
        <v>0</v>
      </c>
      <c r="CC42">
        <v>0</v>
      </c>
      <c r="CD42">
        <v>0</v>
      </c>
      <c r="CE42">
        <v>0</v>
      </c>
      <c r="CF42">
        <v>0</v>
      </c>
      <c r="CG42">
        <v>2</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1</v>
      </c>
      <c r="DG42">
        <v>0</v>
      </c>
      <c r="DH42">
        <v>0</v>
      </c>
      <c r="DI42">
        <v>0</v>
      </c>
      <c r="DJ42">
        <v>0</v>
      </c>
      <c r="DK42">
        <v>0</v>
      </c>
      <c r="DL42">
        <v>0</v>
      </c>
      <c r="DM42">
        <v>0</v>
      </c>
      <c r="DN42">
        <v>0</v>
      </c>
      <c r="DO42">
        <v>0</v>
      </c>
      <c r="DP42">
        <v>0</v>
      </c>
      <c r="DQ42">
        <v>0</v>
      </c>
      <c r="DR42">
        <v>0</v>
      </c>
      <c r="DS42">
        <v>0</v>
      </c>
      <c r="DT42">
        <v>0</v>
      </c>
      <c r="DU42">
        <v>0</v>
      </c>
      <c r="DV42">
        <v>0</v>
      </c>
      <c r="DW42">
        <v>0</v>
      </c>
      <c r="DX42">
        <v>0</v>
      </c>
      <c r="DY42">
        <v>0</v>
      </c>
      <c r="DZ42">
        <v>1</v>
      </c>
      <c r="EA42">
        <v>3</v>
      </c>
      <c r="EB42">
        <v>0</v>
      </c>
      <c r="EC42">
        <v>0</v>
      </c>
      <c r="ED42">
        <v>0</v>
      </c>
      <c r="EE42">
        <v>0</v>
      </c>
      <c r="EF42">
        <v>1</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1</v>
      </c>
      <c r="FH42">
        <v>0</v>
      </c>
      <c r="FI42">
        <v>0</v>
      </c>
      <c r="FJ42">
        <v>2</v>
      </c>
      <c r="FK42">
        <v>0</v>
      </c>
      <c r="FL42">
        <v>0</v>
      </c>
      <c r="FM42">
        <v>0</v>
      </c>
      <c r="FN42">
        <v>0</v>
      </c>
      <c r="FO42">
        <v>0</v>
      </c>
      <c r="FP42">
        <v>0</v>
      </c>
      <c r="FQ42">
        <v>0</v>
      </c>
      <c r="FR42">
        <v>0</v>
      </c>
      <c r="FS42">
        <v>0</v>
      </c>
      <c r="FT42">
        <v>0</v>
      </c>
      <c r="FU42">
        <v>0</v>
      </c>
      <c r="FV42">
        <v>0</v>
      </c>
      <c r="FW42">
        <v>3</v>
      </c>
      <c r="FX42">
        <v>0</v>
      </c>
      <c r="FY42">
        <v>2</v>
      </c>
      <c r="FZ42">
        <v>3</v>
      </c>
      <c r="GA42">
        <v>2</v>
      </c>
      <c r="GB42">
        <v>3</v>
      </c>
      <c r="GC42">
        <v>0</v>
      </c>
      <c r="GD42">
        <v>0</v>
      </c>
      <c r="GE42">
        <v>0</v>
      </c>
      <c r="GF42">
        <v>1</v>
      </c>
      <c r="GG42">
        <v>0</v>
      </c>
      <c r="GH42">
        <v>0</v>
      </c>
      <c r="GI42">
        <v>0</v>
      </c>
      <c r="GJ42">
        <v>0</v>
      </c>
      <c r="GK42">
        <v>0</v>
      </c>
      <c r="GL42">
        <v>0</v>
      </c>
      <c r="GM42">
        <v>1</v>
      </c>
      <c r="GN42">
        <v>0</v>
      </c>
      <c r="GO42">
        <v>3</v>
      </c>
      <c r="GP42">
        <v>2</v>
      </c>
      <c r="GQ42">
        <v>0</v>
      </c>
      <c r="GR42">
        <v>2</v>
      </c>
      <c r="GS42">
        <v>1</v>
      </c>
      <c r="GT42">
        <v>0</v>
      </c>
      <c r="GU42">
        <v>1</v>
      </c>
      <c r="GV42">
        <v>0</v>
      </c>
      <c r="GW42">
        <v>0</v>
      </c>
      <c r="GX42">
        <v>0</v>
      </c>
      <c r="GY42">
        <v>0</v>
      </c>
      <c r="GZ42">
        <v>0</v>
      </c>
      <c r="HA42">
        <v>0</v>
      </c>
    </row>
    <row r="43" spans="1:209" x14ac:dyDescent="0.2">
      <c r="B43" s="8" t="s">
        <v>226</v>
      </c>
      <c r="C43" s="3"/>
      <c r="D43" s="35"/>
      <c r="E43" s="21"/>
      <c r="F43" s="21"/>
      <c r="G43" s="22"/>
      <c r="H43" s="35"/>
      <c r="I43" s="41"/>
      <c r="J43" s="45"/>
      <c r="K43" s="21">
        <f>B60</f>
        <v>9</v>
      </c>
      <c r="L43" s="21"/>
      <c r="M43" s="21"/>
      <c r="N43" s="21"/>
      <c r="O43" s="21"/>
      <c r="P43" s="21"/>
      <c r="Q43" s="41"/>
      <c r="R43" s="45"/>
      <c r="S43" s="22"/>
      <c r="T43" s="35"/>
      <c r="U43" s="21"/>
      <c r="V43" s="21"/>
      <c r="W43" s="22"/>
      <c r="Y43" t="s">
        <v>228</v>
      </c>
      <c r="Z43" s="12">
        <f>MAX(AX42:BM69)</f>
        <v>18</v>
      </c>
      <c r="AA43" s="12">
        <f>MAX(AX71:BM72)</f>
        <v>61</v>
      </c>
      <c r="AC43" t="s">
        <v>243</v>
      </c>
      <c r="AD43" t="s">
        <v>242</v>
      </c>
      <c r="AE43">
        <v>1</v>
      </c>
      <c r="AF43">
        <v>96</v>
      </c>
      <c r="AG43">
        <v>1</v>
      </c>
      <c r="AH43">
        <v>1</v>
      </c>
      <c r="AI43">
        <v>3</v>
      </c>
      <c r="AJ43">
        <v>1</v>
      </c>
      <c r="AK43">
        <v>3</v>
      </c>
      <c r="AL43">
        <v>1</v>
      </c>
      <c r="AM43">
        <v>0</v>
      </c>
      <c r="AN43">
        <v>0</v>
      </c>
      <c r="AO43">
        <v>0</v>
      </c>
      <c r="AP43">
        <v>0</v>
      </c>
      <c r="AQ43">
        <v>0</v>
      </c>
      <c r="AR43">
        <v>0</v>
      </c>
      <c r="AS43">
        <v>0</v>
      </c>
      <c r="AT43">
        <v>0</v>
      </c>
      <c r="AU43">
        <v>0</v>
      </c>
      <c r="AV43">
        <v>0</v>
      </c>
      <c r="AW43">
        <v>0</v>
      </c>
      <c r="AX43">
        <v>0</v>
      </c>
      <c r="AY43">
        <v>2</v>
      </c>
      <c r="AZ43">
        <v>0</v>
      </c>
      <c r="BA43">
        <v>2</v>
      </c>
      <c r="BB43">
        <v>0</v>
      </c>
      <c r="BC43">
        <v>0</v>
      </c>
      <c r="BD43">
        <v>0</v>
      </c>
      <c r="BE43">
        <v>0</v>
      </c>
      <c r="BF43">
        <v>0</v>
      </c>
      <c r="BG43">
        <v>0</v>
      </c>
      <c r="BH43">
        <v>0</v>
      </c>
      <c r="BI43">
        <v>0</v>
      </c>
      <c r="BJ43">
        <v>0</v>
      </c>
      <c r="BK43">
        <v>0</v>
      </c>
      <c r="BL43">
        <v>0</v>
      </c>
      <c r="BM43">
        <v>0</v>
      </c>
      <c r="BN43">
        <v>0</v>
      </c>
      <c r="BO43">
        <v>0.66666666666666696</v>
      </c>
      <c r="BP43">
        <v>0</v>
      </c>
      <c r="BQ43">
        <v>0.66666666666666696</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1</v>
      </c>
      <c r="GQ43">
        <v>0</v>
      </c>
      <c r="GR43">
        <v>0</v>
      </c>
      <c r="GS43">
        <v>0</v>
      </c>
      <c r="GT43">
        <v>0</v>
      </c>
      <c r="GU43">
        <v>0</v>
      </c>
      <c r="GV43">
        <v>0</v>
      </c>
      <c r="GW43">
        <v>0</v>
      </c>
      <c r="GX43">
        <v>0</v>
      </c>
      <c r="GY43">
        <v>0</v>
      </c>
      <c r="GZ43">
        <v>0</v>
      </c>
      <c r="HA43">
        <v>0</v>
      </c>
    </row>
    <row r="44" spans="1:209" x14ac:dyDescent="0.2">
      <c r="B44" s="7" t="s">
        <v>22</v>
      </c>
      <c r="C44" s="3"/>
      <c r="D44" s="35"/>
      <c r="E44" s="21"/>
      <c r="F44" s="21"/>
      <c r="G44" s="22"/>
      <c r="H44" s="37"/>
      <c r="I44" s="58"/>
      <c r="J44" s="60"/>
      <c r="K44" s="24"/>
      <c r="L44" s="24"/>
      <c r="M44" s="24"/>
      <c r="N44" s="24"/>
      <c r="O44" s="24"/>
      <c r="P44" s="24"/>
      <c r="Q44" s="58"/>
      <c r="R44" s="60"/>
      <c r="S44" s="25"/>
      <c r="T44" s="35"/>
      <c r="U44" s="21"/>
      <c r="V44" s="21"/>
      <c r="W44" s="22"/>
      <c r="Y44" t="s">
        <v>233</v>
      </c>
      <c r="Z44" s="12">
        <f>MAX(BN42:CC69)</f>
        <v>1</v>
      </c>
      <c r="AA44" s="12">
        <f>MAX(BN71:CC72)</f>
        <v>10.679487179487179</v>
      </c>
      <c r="AC44" t="s">
        <v>204</v>
      </c>
      <c r="AD44" t="s">
        <v>205</v>
      </c>
      <c r="AE44">
        <v>1</v>
      </c>
      <c r="AF44">
        <v>96</v>
      </c>
      <c r="AG44">
        <v>1</v>
      </c>
      <c r="AH44">
        <v>2</v>
      </c>
      <c r="AI44">
        <v>10</v>
      </c>
      <c r="AJ44">
        <v>0</v>
      </c>
      <c r="AK44">
        <v>5</v>
      </c>
      <c r="AL44">
        <v>0</v>
      </c>
      <c r="AM44">
        <v>0</v>
      </c>
      <c r="AN44">
        <v>1</v>
      </c>
      <c r="AO44">
        <v>0</v>
      </c>
      <c r="AP44">
        <v>0</v>
      </c>
      <c r="AQ44">
        <v>0</v>
      </c>
      <c r="AR44">
        <v>0</v>
      </c>
      <c r="AS44">
        <v>0</v>
      </c>
      <c r="AT44">
        <v>0</v>
      </c>
      <c r="AU44">
        <v>0</v>
      </c>
      <c r="AV44">
        <v>0</v>
      </c>
      <c r="AW44">
        <v>0</v>
      </c>
      <c r="AX44">
        <v>2</v>
      </c>
      <c r="AY44">
        <v>9</v>
      </c>
      <c r="AZ44">
        <v>0</v>
      </c>
      <c r="BA44">
        <v>5</v>
      </c>
      <c r="BB44">
        <v>0</v>
      </c>
      <c r="BC44">
        <v>0</v>
      </c>
      <c r="BD44">
        <v>1</v>
      </c>
      <c r="BE44">
        <v>0</v>
      </c>
      <c r="BF44">
        <v>0</v>
      </c>
      <c r="BG44">
        <v>0</v>
      </c>
      <c r="BH44">
        <v>0</v>
      </c>
      <c r="BI44">
        <v>0</v>
      </c>
      <c r="BJ44">
        <v>0</v>
      </c>
      <c r="BK44">
        <v>0</v>
      </c>
      <c r="BL44">
        <v>0</v>
      </c>
      <c r="BM44">
        <v>0</v>
      </c>
      <c r="BN44">
        <v>1</v>
      </c>
      <c r="BO44">
        <v>0.9</v>
      </c>
      <c r="BP44">
        <v>0</v>
      </c>
      <c r="BQ44">
        <v>1</v>
      </c>
      <c r="BR44">
        <v>0</v>
      </c>
      <c r="BS44">
        <v>0</v>
      </c>
      <c r="BT44">
        <v>1</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2</v>
      </c>
      <c r="GN44">
        <v>0</v>
      </c>
      <c r="GO44">
        <v>1</v>
      </c>
      <c r="GP44">
        <v>0</v>
      </c>
      <c r="GQ44">
        <v>0</v>
      </c>
      <c r="GR44">
        <v>0</v>
      </c>
      <c r="GS44">
        <v>0</v>
      </c>
      <c r="GT44">
        <v>0</v>
      </c>
      <c r="GU44">
        <v>0</v>
      </c>
      <c r="GV44">
        <v>0</v>
      </c>
      <c r="GW44">
        <v>0</v>
      </c>
      <c r="GX44">
        <v>0</v>
      </c>
      <c r="GY44">
        <v>0</v>
      </c>
      <c r="GZ44">
        <v>0</v>
      </c>
      <c r="HA44">
        <v>0</v>
      </c>
    </row>
    <row r="45" spans="1:209" x14ac:dyDescent="0.2">
      <c r="A45" s="2" t="s">
        <v>230</v>
      </c>
      <c r="B45" s="8" t="s">
        <v>205</v>
      </c>
      <c r="C45" s="3" t="s">
        <v>13</v>
      </c>
      <c r="D45" s="35">
        <f>B57</f>
        <v>52</v>
      </c>
      <c r="E45" s="21"/>
      <c r="F45" s="21"/>
      <c r="G45" s="21"/>
      <c r="H45" s="21"/>
      <c r="I45" s="41"/>
      <c r="J45" s="50">
        <f>B58</f>
        <v>32</v>
      </c>
      <c r="K45" s="51"/>
      <c r="L45" s="51"/>
      <c r="M45" s="51"/>
      <c r="N45" s="51"/>
      <c r="O45" s="51"/>
      <c r="P45" s="51"/>
      <c r="Q45" s="52"/>
      <c r="R45" s="45">
        <f>B59</f>
        <v>18</v>
      </c>
      <c r="S45" s="21"/>
      <c r="T45" s="21"/>
      <c r="U45" s="21"/>
      <c r="V45" s="21"/>
      <c r="W45" s="22"/>
      <c r="Y45" t="s">
        <v>227</v>
      </c>
      <c r="Z45" s="12">
        <f>MAX(CD42:CS69)</f>
        <v>2</v>
      </c>
      <c r="AA45" s="12">
        <f>MAX(CD71:CS72)</f>
        <v>6</v>
      </c>
      <c r="AC45" t="s">
        <v>206</v>
      </c>
      <c r="AD45" t="s">
        <v>205</v>
      </c>
      <c r="AE45">
        <v>1</v>
      </c>
      <c r="AF45">
        <v>75</v>
      </c>
      <c r="AG45">
        <v>1</v>
      </c>
      <c r="AH45">
        <v>0</v>
      </c>
      <c r="AI45">
        <v>0</v>
      </c>
      <c r="AJ45">
        <v>1</v>
      </c>
      <c r="AK45">
        <v>0</v>
      </c>
      <c r="AL45">
        <v>0</v>
      </c>
      <c r="AM45">
        <v>2</v>
      </c>
      <c r="AN45">
        <v>2</v>
      </c>
      <c r="AO45">
        <v>0</v>
      </c>
      <c r="AP45">
        <v>5</v>
      </c>
      <c r="AQ45">
        <v>1</v>
      </c>
      <c r="AR45">
        <v>1</v>
      </c>
      <c r="AS45">
        <v>8</v>
      </c>
      <c r="AT45">
        <v>2</v>
      </c>
      <c r="AU45">
        <v>2</v>
      </c>
      <c r="AV45">
        <v>0</v>
      </c>
      <c r="AW45">
        <v>0</v>
      </c>
      <c r="AX45">
        <v>0</v>
      </c>
      <c r="AY45">
        <v>0</v>
      </c>
      <c r="AZ45">
        <v>1</v>
      </c>
      <c r="BA45">
        <v>0</v>
      </c>
      <c r="BB45">
        <v>0</v>
      </c>
      <c r="BC45">
        <v>1</v>
      </c>
      <c r="BD45">
        <v>2</v>
      </c>
      <c r="BE45">
        <v>0</v>
      </c>
      <c r="BF45">
        <v>4</v>
      </c>
      <c r="BG45">
        <v>1</v>
      </c>
      <c r="BH45">
        <v>1</v>
      </c>
      <c r="BI45">
        <v>5</v>
      </c>
      <c r="BJ45">
        <v>1</v>
      </c>
      <c r="BK45">
        <v>1</v>
      </c>
      <c r="BL45">
        <v>0</v>
      </c>
      <c r="BM45">
        <v>0</v>
      </c>
      <c r="BN45">
        <v>0</v>
      </c>
      <c r="BO45">
        <v>0</v>
      </c>
      <c r="BP45">
        <v>1</v>
      </c>
      <c r="BQ45">
        <v>0</v>
      </c>
      <c r="BR45">
        <v>0</v>
      </c>
      <c r="BS45">
        <v>0.5</v>
      </c>
      <c r="BT45">
        <v>1</v>
      </c>
      <c r="BU45">
        <v>0</v>
      </c>
      <c r="BV45">
        <v>0.8</v>
      </c>
      <c r="BW45">
        <v>1</v>
      </c>
      <c r="BX45">
        <v>1</v>
      </c>
      <c r="BY45">
        <v>0.625</v>
      </c>
      <c r="BZ45">
        <v>0.5</v>
      </c>
      <c r="CA45">
        <v>0.5</v>
      </c>
      <c r="CB45">
        <v>0</v>
      </c>
      <c r="CC45">
        <v>0</v>
      </c>
      <c r="CD45">
        <v>0</v>
      </c>
      <c r="CE45">
        <v>0</v>
      </c>
      <c r="CF45">
        <v>0</v>
      </c>
      <c r="CG45">
        <v>0</v>
      </c>
      <c r="CH45">
        <v>0</v>
      </c>
      <c r="CI45">
        <v>0</v>
      </c>
      <c r="CJ45">
        <v>0</v>
      </c>
      <c r="CK45">
        <v>0</v>
      </c>
      <c r="CL45">
        <v>0</v>
      </c>
      <c r="CM45">
        <v>0</v>
      </c>
      <c r="CN45">
        <v>0</v>
      </c>
      <c r="CO45">
        <v>1</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2</v>
      </c>
      <c r="DV45">
        <v>0</v>
      </c>
      <c r="DW45">
        <v>0</v>
      </c>
      <c r="DX45">
        <v>0</v>
      </c>
      <c r="DY45">
        <v>0</v>
      </c>
      <c r="DZ45">
        <v>0</v>
      </c>
      <c r="EA45">
        <v>0</v>
      </c>
      <c r="EB45">
        <v>0</v>
      </c>
      <c r="EC45">
        <v>0</v>
      </c>
      <c r="ED45">
        <v>0</v>
      </c>
      <c r="EE45">
        <v>2</v>
      </c>
      <c r="EF45">
        <v>1</v>
      </c>
      <c r="EG45">
        <v>1</v>
      </c>
      <c r="EH45">
        <v>0</v>
      </c>
      <c r="EI45">
        <v>0</v>
      </c>
      <c r="EJ45">
        <v>0</v>
      </c>
      <c r="EK45">
        <v>0</v>
      </c>
      <c r="EL45">
        <v>0</v>
      </c>
      <c r="EM45">
        <v>0</v>
      </c>
      <c r="EN45">
        <v>0</v>
      </c>
      <c r="EO45">
        <v>0</v>
      </c>
      <c r="EP45">
        <v>0</v>
      </c>
      <c r="EQ45">
        <v>0</v>
      </c>
      <c r="ER45">
        <v>0</v>
      </c>
      <c r="ES45">
        <v>0</v>
      </c>
      <c r="ET45">
        <v>0</v>
      </c>
      <c r="EU45">
        <v>0</v>
      </c>
      <c r="EV45">
        <v>0</v>
      </c>
      <c r="EW45">
        <v>0</v>
      </c>
      <c r="EX45">
        <v>1</v>
      </c>
      <c r="EY45">
        <v>1</v>
      </c>
      <c r="EZ45">
        <v>0</v>
      </c>
      <c r="FA45">
        <v>0</v>
      </c>
      <c r="FB45">
        <v>1</v>
      </c>
      <c r="FC45">
        <v>0</v>
      </c>
      <c r="FD45">
        <v>1</v>
      </c>
      <c r="FE45">
        <v>0</v>
      </c>
      <c r="FF45">
        <v>0</v>
      </c>
      <c r="FG45">
        <v>0</v>
      </c>
      <c r="FH45">
        <v>0</v>
      </c>
      <c r="FI45">
        <v>0</v>
      </c>
      <c r="FJ45">
        <v>0</v>
      </c>
      <c r="FK45">
        <v>0</v>
      </c>
      <c r="FL45">
        <v>0</v>
      </c>
      <c r="FM45">
        <v>1</v>
      </c>
      <c r="FN45">
        <v>0</v>
      </c>
      <c r="FO45">
        <v>0</v>
      </c>
      <c r="FP45">
        <v>0</v>
      </c>
      <c r="FQ45">
        <v>1</v>
      </c>
      <c r="FR45">
        <v>0</v>
      </c>
      <c r="FS45">
        <v>0</v>
      </c>
      <c r="FT45">
        <v>0</v>
      </c>
      <c r="FU45">
        <v>0</v>
      </c>
      <c r="FV45">
        <v>0</v>
      </c>
      <c r="FW45">
        <v>0</v>
      </c>
      <c r="FX45">
        <v>0</v>
      </c>
      <c r="FY45">
        <v>1</v>
      </c>
      <c r="FZ45">
        <v>2</v>
      </c>
      <c r="GA45">
        <v>0</v>
      </c>
      <c r="GB45">
        <v>1</v>
      </c>
      <c r="GC45">
        <v>2</v>
      </c>
      <c r="GD45">
        <v>1</v>
      </c>
      <c r="GE45">
        <v>4</v>
      </c>
      <c r="GF45">
        <v>2</v>
      </c>
      <c r="GG45">
        <v>6</v>
      </c>
      <c r="GH45">
        <v>3</v>
      </c>
      <c r="GI45">
        <v>9</v>
      </c>
      <c r="GJ45">
        <v>1</v>
      </c>
      <c r="GK45">
        <v>0</v>
      </c>
      <c r="GL45">
        <v>0</v>
      </c>
      <c r="GM45">
        <v>0</v>
      </c>
      <c r="GN45">
        <v>0</v>
      </c>
      <c r="GO45">
        <v>0</v>
      </c>
      <c r="GP45">
        <v>0</v>
      </c>
      <c r="GQ45">
        <v>1</v>
      </c>
      <c r="GR45">
        <v>1</v>
      </c>
      <c r="GS45">
        <v>0</v>
      </c>
      <c r="GT45">
        <v>0</v>
      </c>
      <c r="GU45">
        <v>0</v>
      </c>
      <c r="GV45">
        <v>1</v>
      </c>
      <c r="GW45">
        <v>1</v>
      </c>
      <c r="GX45">
        <v>1</v>
      </c>
      <c r="GY45">
        <v>0</v>
      </c>
      <c r="GZ45">
        <v>2</v>
      </c>
      <c r="HA45">
        <v>0</v>
      </c>
    </row>
    <row r="46" spans="1:209" x14ac:dyDescent="0.2">
      <c r="A46" s="11" t="str">
        <f>CONCATENATE("D6.",$B43)</f>
        <v>D6.opPass.Att</v>
      </c>
      <c r="B46" s="14">
        <f>VLOOKUP(B45,$AC42:$HA72,MATCH(A46,$AC41:$HA41,0),FALSE)</f>
        <v>2</v>
      </c>
      <c r="C46" s="3"/>
      <c r="D46" s="35"/>
      <c r="E46" s="21"/>
      <c r="F46" s="21"/>
      <c r="G46" s="21"/>
      <c r="H46" s="21"/>
      <c r="I46" s="41"/>
      <c r="J46" s="45"/>
      <c r="K46" s="21"/>
      <c r="L46" s="21"/>
      <c r="M46" s="21"/>
      <c r="N46" s="21"/>
      <c r="O46" s="21"/>
      <c r="P46" s="21"/>
      <c r="Q46" s="41"/>
      <c r="R46" s="45"/>
      <c r="S46" s="21"/>
      <c r="T46" s="21"/>
      <c r="U46" s="21"/>
      <c r="V46" s="21"/>
      <c r="W46" s="22"/>
      <c r="Y46" t="s">
        <v>229</v>
      </c>
      <c r="Z46" s="12">
        <f>MAX(CT42:DI69)</f>
        <v>3</v>
      </c>
      <c r="AA46" s="12">
        <f>MAX(CT71:DI72)</f>
        <v>7</v>
      </c>
      <c r="AC46" t="s">
        <v>244</v>
      </c>
      <c r="AD46" t="s">
        <v>242</v>
      </c>
      <c r="AE46">
        <v>1</v>
      </c>
      <c r="AF46">
        <v>96</v>
      </c>
      <c r="AG46">
        <v>1</v>
      </c>
      <c r="AH46">
        <v>0</v>
      </c>
      <c r="AI46">
        <v>0</v>
      </c>
      <c r="AJ46">
        <v>1</v>
      </c>
      <c r="AK46">
        <v>5</v>
      </c>
      <c r="AL46">
        <v>4</v>
      </c>
      <c r="AM46">
        <v>2</v>
      </c>
      <c r="AN46">
        <v>3</v>
      </c>
      <c r="AO46">
        <v>0</v>
      </c>
      <c r="AP46">
        <v>3</v>
      </c>
      <c r="AQ46">
        <v>6</v>
      </c>
      <c r="AR46">
        <v>2</v>
      </c>
      <c r="AS46">
        <v>4</v>
      </c>
      <c r="AT46">
        <v>3</v>
      </c>
      <c r="AU46">
        <v>2</v>
      </c>
      <c r="AV46">
        <v>0</v>
      </c>
      <c r="AW46">
        <v>0</v>
      </c>
      <c r="AX46">
        <v>0</v>
      </c>
      <c r="AY46">
        <v>0</v>
      </c>
      <c r="AZ46">
        <v>1</v>
      </c>
      <c r="BA46">
        <v>5</v>
      </c>
      <c r="BB46">
        <v>2</v>
      </c>
      <c r="BC46">
        <v>2</v>
      </c>
      <c r="BD46">
        <v>3</v>
      </c>
      <c r="BE46">
        <v>0</v>
      </c>
      <c r="BF46">
        <v>3</v>
      </c>
      <c r="BG46">
        <v>5</v>
      </c>
      <c r="BH46">
        <v>1</v>
      </c>
      <c r="BI46">
        <v>4</v>
      </c>
      <c r="BJ46">
        <v>2</v>
      </c>
      <c r="BK46">
        <v>2</v>
      </c>
      <c r="BL46">
        <v>0</v>
      </c>
      <c r="BM46">
        <v>0</v>
      </c>
      <c r="BN46">
        <v>0</v>
      </c>
      <c r="BO46">
        <v>0</v>
      </c>
      <c r="BP46">
        <v>1</v>
      </c>
      <c r="BQ46">
        <v>1</v>
      </c>
      <c r="BR46">
        <v>0.5</v>
      </c>
      <c r="BS46">
        <v>1</v>
      </c>
      <c r="BT46">
        <v>1</v>
      </c>
      <c r="BU46">
        <v>0</v>
      </c>
      <c r="BV46">
        <v>1</v>
      </c>
      <c r="BW46">
        <v>0.83333333333333304</v>
      </c>
      <c r="BX46">
        <v>0.5</v>
      </c>
      <c r="BY46">
        <v>1</v>
      </c>
      <c r="BZ46">
        <v>0.66666666666666696</v>
      </c>
      <c r="CA46">
        <v>1</v>
      </c>
      <c r="CB46">
        <v>0</v>
      </c>
      <c r="CC46">
        <v>0</v>
      </c>
      <c r="CD46">
        <v>0</v>
      </c>
      <c r="CE46">
        <v>0</v>
      </c>
      <c r="CF46">
        <v>0</v>
      </c>
      <c r="CG46">
        <v>1</v>
      </c>
      <c r="CH46">
        <v>0</v>
      </c>
      <c r="CI46">
        <v>0</v>
      </c>
      <c r="CJ46">
        <v>0</v>
      </c>
      <c r="CK46">
        <v>0</v>
      </c>
      <c r="CL46">
        <v>0</v>
      </c>
      <c r="CM46">
        <v>0</v>
      </c>
      <c r="CN46">
        <v>0</v>
      </c>
      <c r="CO46">
        <v>0</v>
      </c>
      <c r="CP46">
        <v>0</v>
      </c>
      <c r="CQ46">
        <v>0</v>
      </c>
      <c r="CR46">
        <v>0</v>
      </c>
      <c r="CS46">
        <v>0</v>
      </c>
      <c r="CT46">
        <v>0</v>
      </c>
      <c r="CU46">
        <v>0</v>
      </c>
      <c r="CV46">
        <v>0</v>
      </c>
      <c r="CW46">
        <v>0</v>
      </c>
      <c r="CX46">
        <v>0</v>
      </c>
      <c r="CY46">
        <v>0</v>
      </c>
      <c r="CZ46">
        <v>1</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1</v>
      </c>
      <c r="EB46">
        <v>0</v>
      </c>
      <c r="EC46">
        <v>0</v>
      </c>
      <c r="ED46">
        <v>0</v>
      </c>
      <c r="EE46">
        <v>0</v>
      </c>
      <c r="EF46">
        <v>0</v>
      </c>
      <c r="EG46">
        <v>0</v>
      </c>
      <c r="EH46">
        <v>0</v>
      </c>
      <c r="EI46">
        <v>0</v>
      </c>
      <c r="EJ46">
        <v>0</v>
      </c>
      <c r="EK46">
        <v>0</v>
      </c>
      <c r="EL46">
        <v>1</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4</v>
      </c>
      <c r="FX46">
        <v>1</v>
      </c>
      <c r="FY46">
        <v>7</v>
      </c>
      <c r="FZ46">
        <v>3</v>
      </c>
      <c r="GA46">
        <v>4</v>
      </c>
      <c r="GB46">
        <v>9</v>
      </c>
      <c r="GC46">
        <v>3</v>
      </c>
      <c r="GD46">
        <v>2</v>
      </c>
      <c r="GE46">
        <v>1</v>
      </c>
      <c r="GF46">
        <v>2</v>
      </c>
      <c r="GG46">
        <v>3</v>
      </c>
      <c r="GH46">
        <v>1</v>
      </c>
      <c r="GI46">
        <v>1</v>
      </c>
      <c r="GJ46">
        <v>0</v>
      </c>
      <c r="GK46">
        <v>0</v>
      </c>
      <c r="GL46">
        <v>0</v>
      </c>
      <c r="GM46">
        <v>0</v>
      </c>
      <c r="GN46">
        <v>0</v>
      </c>
      <c r="GO46">
        <v>0</v>
      </c>
      <c r="GP46">
        <v>1</v>
      </c>
      <c r="GQ46">
        <v>1</v>
      </c>
      <c r="GR46">
        <v>1</v>
      </c>
      <c r="GS46">
        <v>0</v>
      </c>
      <c r="GT46">
        <v>1</v>
      </c>
      <c r="GU46">
        <v>2</v>
      </c>
      <c r="GV46">
        <v>1</v>
      </c>
      <c r="GW46">
        <v>3</v>
      </c>
      <c r="GX46">
        <v>3</v>
      </c>
      <c r="GY46">
        <v>1</v>
      </c>
      <c r="GZ46">
        <v>0</v>
      </c>
      <c r="HA46">
        <v>0</v>
      </c>
    </row>
    <row r="47" spans="1:209" x14ac:dyDescent="0.2">
      <c r="A47" s="11" t="str">
        <f>CONCATENATE("D18.",$B43)</f>
        <v>D18.opPass.Att</v>
      </c>
      <c r="B47" s="14">
        <f>VLOOKUP(B45,$AC42:$HA72,MATCH(A47,$AC41:$HA41,0),FALSE)</f>
        <v>13</v>
      </c>
      <c r="C47" s="3"/>
      <c r="D47" s="35"/>
      <c r="E47" s="21"/>
      <c r="F47" s="21"/>
      <c r="G47" s="21"/>
      <c r="H47" s="21"/>
      <c r="I47" s="41"/>
      <c r="J47" s="45"/>
      <c r="K47" s="21"/>
      <c r="L47" s="21"/>
      <c r="M47" s="21"/>
      <c r="N47" s="21"/>
      <c r="O47" s="21"/>
      <c r="P47" s="21"/>
      <c r="Q47" s="41"/>
      <c r="R47" s="45"/>
      <c r="S47" s="21"/>
      <c r="T47" s="21"/>
      <c r="U47" s="21"/>
      <c r="V47" s="21"/>
      <c r="W47" s="22"/>
      <c r="Y47" t="s">
        <v>234</v>
      </c>
      <c r="Z47" s="12">
        <f>MAX(DJ42:DY69)</f>
        <v>3</v>
      </c>
      <c r="AA47" s="12">
        <f>MAX(DJ71:DY72)</f>
        <v>6</v>
      </c>
      <c r="AC47" t="s">
        <v>245</v>
      </c>
      <c r="AD47" t="s">
        <v>242</v>
      </c>
      <c r="AE47">
        <v>1</v>
      </c>
      <c r="AF47">
        <v>96</v>
      </c>
      <c r="AG47">
        <v>1</v>
      </c>
      <c r="AH47">
        <v>0</v>
      </c>
      <c r="AI47">
        <v>0</v>
      </c>
      <c r="AJ47">
        <v>8</v>
      </c>
      <c r="AK47">
        <v>0</v>
      </c>
      <c r="AL47">
        <v>0</v>
      </c>
      <c r="AM47">
        <v>8</v>
      </c>
      <c r="AN47">
        <v>0</v>
      </c>
      <c r="AO47">
        <v>0</v>
      </c>
      <c r="AP47">
        <v>1</v>
      </c>
      <c r="AQ47">
        <v>0</v>
      </c>
      <c r="AR47">
        <v>0</v>
      </c>
      <c r="AS47">
        <v>3</v>
      </c>
      <c r="AT47">
        <v>0</v>
      </c>
      <c r="AU47">
        <v>0</v>
      </c>
      <c r="AV47">
        <v>0</v>
      </c>
      <c r="AW47">
        <v>0</v>
      </c>
      <c r="AX47">
        <v>0</v>
      </c>
      <c r="AY47">
        <v>0</v>
      </c>
      <c r="AZ47">
        <v>7</v>
      </c>
      <c r="BA47">
        <v>0</v>
      </c>
      <c r="BB47">
        <v>0</v>
      </c>
      <c r="BC47">
        <v>6</v>
      </c>
      <c r="BD47">
        <v>0</v>
      </c>
      <c r="BE47">
        <v>0</v>
      </c>
      <c r="BF47">
        <v>1</v>
      </c>
      <c r="BG47">
        <v>0</v>
      </c>
      <c r="BH47">
        <v>0</v>
      </c>
      <c r="BI47">
        <v>2</v>
      </c>
      <c r="BJ47">
        <v>0</v>
      </c>
      <c r="BK47">
        <v>0</v>
      </c>
      <c r="BL47">
        <v>0</v>
      </c>
      <c r="BM47">
        <v>0</v>
      </c>
      <c r="BN47">
        <v>0</v>
      </c>
      <c r="BO47">
        <v>0</v>
      </c>
      <c r="BP47">
        <v>0.875</v>
      </c>
      <c r="BQ47">
        <v>0</v>
      </c>
      <c r="BR47">
        <v>0</v>
      </c>
      <c r="BS47">
        <v>0.75</v>
      </c>
      <c r="BT47">
        <v>0</v>
      </c>
      <c r="BU47">
        <v>0</v>
      </c>
      <c r="BV47">
        <v>1</v>
      </c>
      <c r="BW47">
        <v>0</v>
      </c>
      <c r="BX47">
        <v>0</v>
      </c>
      <c r="BY47">
        <v>0.66666666666666696</v>
      </c>
      <c r="BZ47">
        <v>0</v>
      </c>
      <c r="CA47">
        <v>0</v>
      </c>
      <c r="CB47">
        <v>0</v>
      </c>
      <c r="CC47">
        <v>0</v>
      </c>
      <c r="CD47">
        <v>0</v>
      </c>
      <c r="CE47">
        <v>0</v>
      </c>
      <c r="CF47">
        <v>1</v>
      </c>
      <c r="CG47">
        <v>0</v>
      </c>
      <c r="CH47">
        <v>0</v>
      </c>
      <c r="CI47">
        <v>0</v>
      </c>
      <c r="CJ47">
        <v>0</v>
      </c>
      <c r="CK47">
        <v>0</v>
      </c>
      <c r="CL47">
        <v>0</v>
      </c>
      <c r="CM47">
        <v>0</v>
      </c>
      <c r="CN47">
        <v>0</v>
      </c>
      <c r="CO47">
        <v>1</v>
      </c>
      <c r="CP47">
        <v>0</v>
      </c>
      <c r="CQ47">
        <v>0</v>
      </c>
      <c r="CR47">
        <v>0</v>
      </c>
      <c r="CS47">
        <v>0</v>
      </c>
      <c r="CT47">
        <v>0</v>
      </c>
      <c r="CU47">
        <v>0</v>
      </c>
      <c r="CV47">
        <v>0</v>
      </c>
      <c r="CW47">
        <v>0</v>
      </c>
      <c r="CX47">
        <v>0</v>
      </c>
      <c r="CY47">
        <v>0</v>
      </c>
      <c r="CZ47">
        <v>0</v>
      </c>
      <c r="DA47">
        <v>0</v>
      </c>
      <c r="DB47">
        <v>0</v>
      </c>
      <c r="DC47">
        <v>0</v>
      </c>
      <c r="DD47">
        <v>0</v>
      </c>
      <c r="DE47">
        <v>1</v>
      </c>
      <c r="DF47">
        <v>0</v>
      </c>
      <c r="DG47">
        <v>0</v>
      </c>
      <c r="DH47">
        <v>0</v>
      </c>
      <c r="DI47">
        <v>0</v>
      </c>
      <c r="DJ47">
        <v>0</v>
      </c>
      <c r="DK47">
        <v>0</v>
      </c>
      <c r="DL47">
        <v>0</v>
      </c>
      <c r="DM47">
        <v>0</v>
      </c>
      <c r="DN47">
        <v>0</v>
      </c>
      <c r="DO47">
        <v>1</v>
      </c>
      <c r="DP47">
        <v>0</v>
      </c>
      <c r="DQ47">
        <v>0</v>
      </c>
      <c r="DR47">
        <v>0</v>
      </c>
      <c r="DS47">
        <v>0</v>
      </c>
      <c r="DT47">
        <v>0</v>
      </c>
      <c r="DU47">
        <v>0</v>
      </c>
      <c r="DV47">
        <v>0</v>
      </c>
      <c r="DW47">
        <v>0</v>
      </c>
      <c r="DX47">
        <v>0</v>
      </c>
      <c r="DY47">
        <v>0</v>
      </c>
      <c r="DZ47">
        <v>0</v>
      </c>
      <c r="EA47">
        <v>0</v>
      </c>
      <c r="EB47">
        <v>0</v>
      </c>
      <c r="EC47">
        <v>0</v>
      </c>
      <c r="ED47">
        <v>0</v>
      </c>
      <c r="EE47">
        <v>1</v>
      </c>
      <c r="EF47">
        <v>0</v>
      </c>
      <c r="EG47">
        <v>0</v>
      </c>
      <c r="EH47">
        <v>0</v>
      </c>
      <c r="EI47">
        <v>0</v>
      </c>
      <c r="EJ47">
        <v>0</v>
      </c>
      <c r="EK47">
        <v>0</v>
      </c>
      <c r="EL47">
        <v>0</v>
      </c>
      <c r="EM47">
        <v>0</v>
      </c>
      <c r="EN47">
        <v>0</v>
      </c>
      <c r="EO47">
        <v>0</v>
      </c>
      <c r="EP47">
        <v>0</v>
      </c>
      <c r="EQ47">
        <v>0</v>
      </c>
      <c r="ER47">
        <v>0</v>
      </c>
      <c r="ES47">
        <v>1</v>
      </c>
      <c r="ET47">
        <v>0</v>
      </c>
      <c r="EU47">
        <v>0</v>
      </c>
      <c r="EV47">
        <v>0</v>
      </c>
      <c r="EW47">
        <v>0</v>
      </c>
      <c r="EX47">
        <v>2</v>
      </c>
      <c r="EY47">
        <v>0</v>
      </c>
      <c r="EZ47">
        <v>0</v>
      </c>
      <c r="FA47">
        <v>0</v>
      </c>
      <c r="FB47">
        <v>0</v>
      </c>
      <c r="FC47">
        <v>0</v>
      </c>
      <c r="FD47">
        <v>0</v>
      </c>
      <c r="FE47">
        <v>0</v>
      </c>
      <c r="FF47">
        <v>0</v>
      </c>
      <c r="FG47">
        <v>1</v>
      </c>
      <c r="FH47">
        <v>3</v>
      </c>
      <c r="FI47">
        <v>0</v>
      </c>
      <c r="FJ47">
        <v>0</v>
      </c>
      <c r="FK47">
        <v>1</v>
      </c>
      <c r="FL47">
        <v>0</v>
      </c>
      <c r="FM47">
        <v>0</v>
      </c>
      <c r="FN47">
        <v>0</v>
      </c>
      <c r="FO47">
        <v>0</v>
      </c>
      <c r="FP47">
        <v>0</v>
      </c>
      <c r="FQ47">
        <v>0</v>
      </c>
      <c r="FR47">
        <v>0</v>
      </c>
      <c r="FS47">
        <v>0</v>
      </c>
      <c r="FT47">
        <v>0</v>
      </c>
      <c r="FU47">
        <v>0</v>
      </c>
      <c r="FV47">
        <v>0</v>
      </c>
      <c r="FW47">
        <v>1</v>
      </c>
      <c r="FX47">
        <v>4</v>
      </c>
      <c r="FY47">
        <v>1</v>
      </c>
      <c r="FZ47">
        <v>0</v>
      </c>
      <c r="GA47">
        <v>3</v>
      </c>
      <c r="GB47">
        <v>0</v>
      </c>
      <c r="GC47">
        <v>0</v>
      </c>
      <c r="GD47">
        <v>2</v>
      </c>
      <c r="GE47">
        <v>0</v>
      </c>
      <c r="GF47">
        <v>0</v>
      </c>
      <c r="GG47">
        <v>3</v>
      </c>
      <c r="GH47">
        <v>0</v>
      </c>
      <c r="GI47">
        <v>0</v>
      </c>
      <c r="GJ47">
        <v>0</v>
      </c>
      <c r="GK47">
        <v>0</v>
      </c>
      <c r="GL47">
        <v>0</v>
      </c>
      <c r="GM47">
        <v>0</v>
      </c>
      <c r="GN47">
        <v>2</v>
      </c>
      <c r="GO47">
        <v>0</v>
      </c>
      <c r="GP47">
        <v>0</v>
      </c>
      <c r="GQ47">
        <v>1</v>
      </c>
      <c r="GR47">
        <v>0</v>
      </c>
      <c r="GS47">
        <v>0</v>
      </c>
      <c r="GT47">
        <v>0</v>
      </c>
      <c r="GU47">
        <v>0</v>
      </c>
      <c r="GV47">
        <v>0</v>
      </c>
      <c r="GW47">
        <v>0</v>
      </c>
      <c r="GX47">
        <v>1</v>
      </c>
      <c r="GY47">
        <v>0</v>
      </c>
      <c r="GZ47">
        <v>0</v>
      </c>
      <c r="HA47">
        <v>0</v>
      </c>
    </row>
    <row r="48" spans="1:209" x14ac:dyDescent="0.2">
      <c r="A48" s="11" t="str">
        <f>CONCATENATE("DL.",$B43)</f>
        <v>DL.opPass.Att</v>
      </c>
      <c r="B48" s="14">
        <f>VLOOKUP(B45,$AC42:$HA72,MATCH(A48,$AC41:$HA41,0),FALSE)</f>
        <v>39</v>
      </c>
      <c r="C48" s="3"/>
      <c r="D48" s="35"/>
      <c r="E48" s="21"/>
      <c r="F48" s="21"/>
      <c r="G48" s="21"/>
      <c r="H48" s="21"/>
      <c r="I48" s="41"/>
      <c r="J48" s="45"/>
      <c r="K48" s="21"/>
      <c r="L48" s="21"/>
      <c r="M48" s="21"/>
      <c r="N48" s="21"/>
      <c r="O48" s="21"/>
      <c r="P48" s="21"/>
      <c r="Q48" s="41"/>
      <c r="R48" s="45"/>
      <c r="S48" s="21"/>
      <c r="T48" s="21"/>
      <c r="U48" s="21"/>
      <c r="V48" s="21"/>
      <c r="W48" s="22"/>
      <c r="Y48" t="s">
        <v>235</v>
      </c>
      <c r="Z48" s="12">
        <f>MAX(DZ42:EO69)</f>
        <v>5</v>
      </c>
      <c r="AA48" s="12">
        <f>MAX(DZ71:EO72)</f>
        <v>8</v>
      </c>
      <c r="AC48" t="s">
        <v>246</v>
      </c>
      <c r="AD48" t="s">
        <v>242</v>
      </c>
      <c r="AE48">
        <v>1</v>
      </c>
      <c r="AF48">
        <v>96</v>
      </c>
      <c r="AG48">
        <v>1</v>
      </c>
      <c r="AH48">
        <v>0</v>
      </c>
      <c r="AI48">
        <v>0</v>
      </c>
      <c r="AJ48">
        <v>0</v>
      </c>
      <c r="AK48">
        <v>0</v>
      </c>
      <c r="AL48">
        <v>0</v>
      </c>
      <c r="AM48">
        <v>1</v>
      </c>
      <c r="AN48">
        <v>0</v>
      </c>
      <c r="AO48">
        <v>0</v>
      </c>
      <c r="AP48">
        <v>0</v>
      </c>
      <c r="AQ48">
        <v>1</v>
      </c>
      <c r="AR48">
        <v>1</v>
      </c>
      <c r="AS48">
        <v>0</v>
      </c>
      <c r="AT48">
        <v>2</v>
      </c>
      <c r="AU48">
        <v>0</v>
      </c>
      <c r="AV48">
        <v>0</v>
      </c>
      <c r="AW48">
        <v>0</v>
      </c>
      <c r="AX48">
        <v>0</v>
      </c>
      <c r="AY48">
        <v>0</v>
      </c>
      <c r="AZ48">
        <v>0</v>
      </c>
      <c r="BA48">
        <v>0</v>
      </c>
      <c r="BB48">
        <v>0</v>
      </c>
      <c r="BC48">
        <v>0</v>
      </c>
      <c r="BD48">
        <v>0</v>
      </c>
      <c r="BE48">
        <v>0</v>
      </c>
      <c r="BF48">
        <v>0</v>
      </c>
      <c r="BG48">
        <v>1</v>
      </c>
      <c r="BH48">
        <v>1</v>
      </c>
      <c r="BI48">
        <v>0</v>
      </c>
      <c r="BJ48">
        <v>0</v>
      </c>
      <c r="BK48">
        <v>0</v>
      </c>
      <c r="BL48">
        <v>0</v>
      </c>
      <c r="BM48">
        <v>0</v>
      </c>
      <c r="BN48">
        <v>0</v>
      </c>
      <c r="BO48">
        <v>0</v>
      </c>
      <c r="BP48">
        <v>0</v>
      </c>
      <c r="BQ48">
        <v>0</v>
      </c>
      <c r="BR48">
        <v>0</v>
      </c>
      <c r="BS48">
        <v>0</v>
      </c>
      <c r="BT48">
        <v>0</v>
      </c>
      <c r="BU48">
        <v>0</v>
      </c>
      <c r="BV48">
        <v>0</v>
      </c>
      <c r="BW48">
        <v>1</v>
      </c>
      <c r="BX48">
        <v>1</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1</v>
      </c>
      <c r="DC48">
        <v>0</v>
      </c>
      <c r="DD48">
        <v>1</v>
      </c>
      <c r="DE48">
        <v>1</v>
      </c>
      <c r="DF48">
        <v>0</v>
      </c>
      <c r="DG48">
        <v>0</v>
      </c>
      <c r="DH48">
        <v>0</v>
      </c>
      <c r="DI48">
        <v>0</v>
      </c>
      <c r="DJ48">
        <v>0</v>
      </c>
      <c r="DK48">
        <v>0</v>
      </c>
      <c r="DL48">
        <v>0</v>
      </c>
      <c r="DM48">
        <v>0</v>
      </c>
      <c r="DN48">
        <v>0</v>
      </c>
      <c r="DO48">
        <v>0</v>
      </c>
      <c r="DP48">
        <v>0</v>
      </c>
      <c r="DQ48">
        <v>0</v>
      </c>
      <c r="DR48">
        <v>1</v>
      </c>
      <c r="DS48">
        <v>0</v>
      </c>
      <c r="DT48">
        <v>0</v>
      </c>
      <c r="DU48">
        <v>0</v>
      </c>
      <c r="DV48">
        <v>1</v>
      </c>
      <c r="DW48">
        <v>0</v>
      </c>
      <c r="DX48">
        <v>1</v>
      </c>
      <c r="DY48">
        <v>0</v>
      </c>
      <c r="DZ48">
        <v>0</v>
      </c>
      <c r="EA48">
        <v>0</v>
      </c>
      <c r="EB48">
        <v>0</v>
      </c>
      <c r="EC48">
        <v>0</v>
      </c>
      <c r="ED48">
        <v>0</v>
      </c>
      <c r="EE48">
        <v>0</v>
      </c>
      <c r="EF48">
        <v>1</v>
      </c>
      <c r="EG48">
        <v>1</v>
      </c>
      <c r="EH48">
        <v>0</v>
      </c>
      <c r="EI48">
        <v>1</v>
      </c>
      <c r="EJ48">
        <v>0</v>
      </c>
      <c r="EK48">
        <v>0</v>
      </c>
      <c r="EL48">
        <v>2</v>
      </c>
      <c r="EM48">
        <v>0</v>
      </c>
      <c r="EN48">
        <v>0</v>
      </c>
      <c r="EO48">
        <v>0</v>
      </c>
      <c r="EP48">
        <v>0</v>
      </c>
      <c r="EQ48">
        <v>0</v>
      </c>
      <c r="ER48">
        <v>0</v>
      </c>
      <c r="ES48">
        <v>0</v>
      </c>
      <c r="ET48">
        <v>0</v>
      </c>
      <c r="EU48">
        <v>0</v>
      </c>
      <c r="EV48">
        <v>0</v>
      </c>
      <c r="EW48">
        <v>0</v>
      </c>
      <c r="EX48">
        <v>0</v>
      </c>
      <c r="EY48">
        <v>2</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1</v>
      </c>
      <c r="GB48">
        <v>2</v>
      </c>
      <c r="GC48">
        <v>1</v>
      </c>
      <c r="GD48">
        <v>6</v>
      </c>
      <c r="GE48">
        <v>5</v>
      </c>
      <c r="GF48">
        <v>2</v>
      </c>
      <c r="GG48">
        <v>8</v>
      </c>
      <c r="GH48">
        <v>5</v>
      </c>
      <c r="GI48">
        <v>6</v>
      </c>
      <c r="GJ48">
        <v>1</v>
      </c>
      <c r="GK48">
        <v>2</v>
      </c>
      <c r="GL48">
        <v>0</v>
      </c>
      <c r="GM48">
        <v>0</v>
      </c>
      <c r="GN48">
        <v>0</v>
      </c>
      <c r="GO48">
        <v>0</v>
      </c>
      <c r="GP48">
        <v>0</v>
      </c>
      <c r="GQ48">
        <v>0</v>
      </c>
      <c r="GR48">
        <v>0</v>
      </c>
      <c r="GS48">
        <v>0</v>
      </c>
      <c r="GT48">
        <v>1</v>
      </c>
      <c r="GU48">
        <v>0</v>
      </c>
      <c r="GV48">
        <v>1</v>
      </c>
      <c r="GW48">
        <v>1</v>
      </c>
      <c r="GX48">
        <v>2</v>
      </c>
      <c r="GY48">
        <v>1</v>
      </c>
      <c r="GZ48">
        <v>1</v>
      </c>
      <c r="HA48">
        <v>0</v>
      </c>
    </row>
    <row r="49" spans="1:209" x14ac:dyDescent="0.2">
      <c r="A49" s="11" t="str">
        <f>CONCATENATE("DC.",$B43)</f>
        <v>DC.opPass.Att</v>
      </c>
      <c r="B49" s="14">
        <f>VLOOKUP(B45,$AC42:$HA72,MATCH(A49,$AC41:$HA41,0),FALSE)</f>
        <v>37</v>
      </c>
      <c r="C49" s="3"/>
      <c r="D49" s="35"/>
      <c r="E49" s="21"/>
      <c r="F49" s="21"/>
      <c r="G49" s="21"/>
      <c r="H49" s="21"/>
      <c r="I49" s="41"/>
      <c r="J49" s="45"/>
      <c r="K49" s="21"/>
      <c r="L49" s="21"/>
      <c r="M49" s="21"/>
      <c r="N49" s="21"/>
      <c r="O49" s="21"/>
      <c r="P49" s="21"/>
      <c r="Q49" s="41"/>
      <c r="R49" s="45"/>
      <c r="S49" s="21"/>
      <c r="T49" s="21"/>
      <c r="U49" s="21"/>
      <c r="V49" s="21"/>
      <c r="W49" s="22"/>
      <c r="Y49" t="s">
        <v>236</v>
      </c>
      <c r="Z49" s="12">
        <f>MAX(EP42:FE69)</f>
        <v>3</v>
      </c>
      <c r="AA49" s="12">
        <f>MAX(EP71:FE72)</f>
        <v>8</v>
      </c>
      <c r="AC49" t="s">
        <v>6</v>
      </c>
      <c r="AD49" t="s">
        <v>205</v>
      </c>
      <c r="AE49">
        <v>1</v>
      </c>
      <c r="AF49">
        <v>96</v>
      </c>
      <c r="AG49">
        <v>1</v>
      </c>
      <c r="AH49">
        <v>0</v>
      </c>
      <c r="AI49">
        <v>0</v>
      </c>
      <c r="AJ49">
        <v>1</v>
      </c>
      <c r="AK49">
        <v>2</v>
      </c>
      <c r="AL49">
        <v>0</v>
      </c>
      <c r="AM49">
        <v>6</v>
      </c>
      <c r="AN49">
        <v>2</v>
      </c>
      <c r="AO49">
        <v>0</v>
      </c>
      <c r="AP49">
        <v>5</v>
      </c>
      <c r="AQ49">
        <v>6</v>
      </c>
      <c r="AR49">
        <v>0</v>
      </c>
      <c r="AS49">
        <v>14</v>
      </c>
      <c r="AT49">
        <v>7</v>
      </c>
      <c r="AU49">
        <v>1</v>
      </c>
      <c r="AV49">
        <v>2</v>
      </c>
      <c r="AW49">
        <v>0</v>
      </c>
      <c r="AX49">
        <v>0</v>
      </c>
      <c r="AY49">
        <v>0</v>
      </c>
      <c r="AZ49">
        <v>1</v>
      </c>
      <c r="BA49">
        <v>2</v>
      </c>
      <c r="BB49">
        <v>0</v>
      </c>
      <c r="BC49">
        <v>3</v>
      </c>
      <c r="BD49">
        <v>2</v>
      </c>
      <c r="BE49">
        <v>0</v>
      </c>
      <c r="BF49">
        <v>5</v>
      </c>
      <c r="BG49">
        <v>6</v>
      </c>
      <c r="BH49">
        <v>0</v>
      </c>
      <c r="BI49">
        <v>13</v>
      </c>
      <c r="BJ49">
        <v>5</v>
      </c>
      <c r="BK49">
        <v>0</v>
      </c>
      <c r="BL49">
        <v>1</v>
      </c>
      <c r="BM49">
        <v>0</v>
      </c>
      <c r="BN49">
        <v>0</v>
      </c>
      <c r="BO49">
        <v>0</v>
      </c>
      <c r="BP49">
        <v>1</v>
      </c>
      <c r="BQ49">
        <v>1</v>
      </c>
      <c r="BR49">
        <v>0</v>
      </c>
      <c r="BS49">
        <v>0.5</v>
      </c>
      <c r="BT49">
        <v>1</v>
      </c>
      <c r="BU49">
        <v>0</v>
      </c>
      <c r="BV49">
        <v>1</v>
      </c>
      <c r="BW49">
        <v>1</v>
      </c>
      <c r="BX49">
        <v>0</v>
      </c>
      <c r="BY49">
        <v>0.92857142857142905</v>
      </c>
      <c r="BZ49">
        <v>0.71428571428571397</v>
      </c>
      <c r="CA49">
        <v>0</v>
      </c>
      <c r="CB49">
        <v>0.5</v>
      </c>
      <c r="CC49">
        <v>0</v>
      </c>
      <c r="CD49">
        <v>0</v>
      </c>
      <c r="CE49">
        <v>0</v>
      </c>
      <c r="CF49">
        <v>0</v>
      </c>
      <c r="CG49">
        <v>0</v>
      </c>
      <c r="CH49">
        <v>0</v>
      </c>
      <c r="CI49">
        <v>0</v>
      </c>
      <c r="CJ49">
        <v>0</v>
      </c>
      <c r="CK49">
        <v>0</v>
      </c>
      <c r="CL49">
        <v>0</v>
      </c>
      <c r="CM49">
        <v>0</v>
      </c>
      <c r="CN49">
        <v>0</v>
      </c>
      <c r="CO49">
        <v>1</v>
      </c>
      <c r="CP49">
        <v>0</v>
      </c>
      <c r="CQ49">
        <v>0</v>
      </c>
      <c r="CR49">
        <v>0</v>
      </c>
      <c r="CS49">
        <v>0</v>
      </c>
      <c r="CT49">
        <v>0</v>
      </c>
      <c r="CU49">
        <v>0</v>
      </c>
      <c r="CV49">
        <v>0</v>
      </c>
      <c r="CW49">
        <v>0</v>
      </c>
      <c r="CX49">
        <v>0</v>
      </c>
      <c r="CY49">
        <v>2</v>
      </c>
      <c r="CZ49">
        <v>0</v>
      </c>
      <c r="DA49">
        <v>0</v>
      </c>
      <c r="DB49">
        <v>3</v>
      </c>
      <c r="DC49">
        <v>1</v>
      </c>
      <c r="DD49">
        <v>0</v>
      </c>
      <c r="DE49">
        <v>2</v>
      </c>
      <c r="DF49">
        <v>0</v>
      </c>
      <c r="DG49">
        <v>2</v>
      </c>
      <c r="DH49">
        <v>0</v>
      </c>
      <c r="DI49">
        <v>0</v>
      </c>
      <c r="DJ49">
        <v>0</v>
      </c>
      <c r="DK49">
        <v>0</v>
      </c>
      <c r="DL49">
        <v>0</v>
      </c>
      <c r="DM49">
        <v>0</v>
      </c>
      <c r="DN49">
        <v>0</v>
      </c>
      <c r="DO49">
        <v>0</v>
      </c>
      <c r="DP49">
        <v>0</v>
      </c>
      <c r="DQ49">
        <v>0</v>
      </c>
      <c r="DR49">
        <v>1</v>
      </c>
      <c r="DS49">
        <v>0</v>
      </c>
      <c r="DT49">
        <v>0</v>
      </c>
      <c r="DU49">
        <v>3</v>
      </c>
      <c r="DV49">
        <v>0</v>
      </c>
      <c r="DW49">
        <v>1</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1</v>
      </c>
      <c r="FE49">
        <v>0</v>
      </c>
      <c r="FF49">
        <v>0</v>
      </c>
      <c r="FG49">
        <v>0</v>
      </c>
      <c r="FH49">
        <v>0</v>
      </c>
      <c r="FI49">
        <v>0</v>
      </c>
      <c r="FJ49">
        <v>0</v>
      </c>
      <c r="FK49">
        <v>0</v>
      </c>
      <c r="FL49">
        <v>0</v>
      </c>
      <c r="FM49">
        <v>0</v>
      </c>
      <c r="FN49">
        <v>0</v>
      </c>
      <c r="FO49">
        <v>0</v>
      </c>
      <c r="FP49">
        <v>0</v>
      </c>
      <c r="FQ49">
        <v>1</v>
      </c>
      <c r="FR49">
        <v>0</v>
      </c>
      <c r="FS49">
        <v>0</v>
      </c>
      <c r="FT49">
        <v>0</v>
      </c>
      <c r="FU49">
        <v>0</v>
      </c>
      <c r="FV49">
        <v>0</v>
      </c>
      <c r="FW49">
        <v>0</v>
      </c>
      <c r="FX49">
        <v>4</v>
      </c>
      <c r="FY49">
        <v>2</v>
      </c>
      <c r="FZ49">
        <v>0</v>
      </c>
      <c r="GA49">
        <v>2</v>
      </c>
      <c r="GB49">
        <v>2</v>
      </c>
      <c r="GC49">
        <v>0</v>
      </c>
      <c r="GD49">
        <v>1</v>
      </c>
      <c r="GE49">
        <v>5</v>
      </c>
      <c r="GF49">
        <v>1</v>
      </c>
      <c r="GG49">
        <v>10</v>
      </c>
      <c r="GH49">
        <v>2</v>
      </c>
      <c r="GI49">
        <v>4</v>
      </c>
      <c r="GJ49">
        <v>1</v>
      </c>
      <c r="GK49">
        <v>0</v>
      </c>
      <c r="GL49">
        <v>0</v>
      </c>
      <c r="GM49">
        <v>0</v>
      </c>
      <c r="GN49">
        <v>0</v>
      </c>
      <c r="GO49">
        <v>2</v>
      </c>
      <c r="GP49">
        <v>0</v>
      </c>
      <c r="GQ49">
        <v>1</v>
      </c>
      <c r="GR49">
        <v>1</v>
      </c>
      <c r="GS49">
        <v>0</v>
      </c>
      <c r="GT49">
        <v>2</v>
      </c>
      <c r="GU49">
        <v>2</v>
      </c>
      <c r="GV49">
        <v>0</v>
      </c>
      <c r="GW49">
        <v>2</v>
      </c>
      <c r="GX49">
        <v>3</v>
      </c>
      <c r="GY49">
        <v>1</v>
      </c>
      <c r="GZ49">
        <v>0</v>
      </c>
      <c r="HA49">
        <v>0</v>
      </c>
    </row>
    <row r="50" spans="1:209" x14ac:dyDescent="0.2">
      <c r="A50" s="11" t="str">
        <f>CONCATENATE("DR.",$B43)</f>
        <v>DR.opPass.Att</v>
      </c>
      <c r="B50" s="14">
        <f>VLOOKUP(B45,$AC42:$HA72,MATCH(A50,$AC41:$HA41,0),FALSE)</f>
        <v>30</v>
      </c>
      <c r="C50" s="3"/>
      <c r="D50" s="47"/>
      <c r="E50" s="48"/>
      <c r="F50" s="48"/>
      <c r="G50" s="48"/>
      <c r="H50" s="48"/>
      <c r="I50" s="49"/>
      <c r="J50" s="53"/>
      <c r="K50" s="48"/>
      <c r="L50" s="48"/>
      <c r="M50" s="48"/>
      <c r="N50" s="48"/>
      <c r="O50" s="48"/>
      <c r="P50" s="48"/>
      <c r="Q50" s="49"/>
      <c r="R50" s="53"/>
      <c r="S50" s="48"/>
      <c r="T50" s="48"/>
      <c r="U50" s="48"/>
      <c r="V50" s="48"/>
      <c r="W50" s="54"/>
      <c r="Y50" t="s">
        <v>237</v>
      </c>
      <c r="Z50" s="12">
        <f>MAX(FF42:FU69)</f>
        <v>3</v>
      </c>
      <c r="AA50" s="12">
        <f>MAX(FF71:FU72)</f>
        <v>5</v>
      </c>
      <c r="AC50" t="s">
        <v>7</v>
      </c>
      <c r="AD50" t="s">
        <v>205</v>
      </c>
      <c r="AE50">
        <v>1</v>
      </c>
      <c r="AF50">
        <v>96</v>
      </c>
      <c r="AG50">
        <v>1</v>
      </c>
      <c r="AH50">
        <v>0</v>
      </c>
      <c r="AI50">
        <v>1</v>
      </c>
      <c r="AJ50">
        <v>4</v>
      </c>
      <c r="AK50">
        <v>6</v>
      </c>
      <c r="AL50">
        <v>2</v>
      </c>
      <c r="AM50">
        <v>3</v>
      </c>
      <c r="AN50">
        <v>16</v>
      </c>
      <c r="AO50">
        <v>1</v>
      </c>
      <c r="AP50">
        <v>4</v>
      </c>
      <c r="AQ50">
        <v>12</v>
      </c>
      <c r="AR50">
        <v>2</v>
      </c>
      <c r="AS50">
        <v>4</v>
      </c>
      <c r="AT50">
        <v>4</v>
      </c>
      <c r="AU50">
        <v>1</v>
      </c>
      <c r="AV50">
        <v>1</v>
      </c>
      <c r="AW50">
        <v>0</v>
      </c>
      <c r="AX50">
        <v>0</v>
      </c>
      <c r="AY50">
        <v>1</v>
      </c>
      <c r="AZ50">
        <v>4</v>
      </c>
      <c r="BA50">
        <v>4</v>
      </c>
      <c r="BB50">
        <v>2</v>
      </c>
      <c r="BC50">
        <v>3</v>
      </c>
      <c r="BD50">
        <v>12</v>
      </c>
      <c r="BE50">
        <v>0</v>
      </c>
      <c r="BF50">
        <v>4</v>
      </c>
      <c r="BG50">
        <v>8</v>
      </c>
      <c r="BH50">
        <v>2</v>
      </c>
      <c r="BI50">
        <v>3</v>
      </c>
      <c r="BJ50">
        <v>4</v>
      </c>
      <c r="BK50">
        <v>1</v>
      </c>
      <c r="BL50">
        <v>0</v>
      </c>
      <c r="BM50">
        <v>0</v>
      </c>
      <c r="BN50">
        <v>0</v>
      </c>
      <c r="BO50">
        <v>1</v>
      </c>
      <c r="BP50">
        <v>1</v>
      </c>
      <c r="BQ50">
        <v>0.66666666666666696</v>
      </c>
      <c r="BR50">
        <v>1</v>
      </c>
      <c r="BS50">
        <v>1</v>
      </c>
      <c r="BT50">
        <v>0.75</v>
      </c>
      <c r="BU50">
        <v>0</v>
      </c>
      <c r="BV50">
        <v>1</v>
      </c>
      <c r="BW50">
        <v>0.66666666666666696</v>
      </c>
      <c r="BX50">
        <v>1</v>
      </c>
      <c r="BY50">
        <v>0.75</v>
      </c>
      <c r="BZ50">
        <v>1</v>
      </c>
      <c r="CA50">
        <v>1</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1</v>
      </c>
      <c r="DA50">
        <v>0</v>
      </c>
      <c r="DB50">
        <v>0</v>
      </c>
      <c r="DC50">
        <v>0</v>
      </c>
      <c r="DD50">
        <v>0</v>
      </c>
      <c r="DE50">
        <v>0</v>
      </c>
      <c r="DF50">
        <v>0</v>
      </c>
      <c r="DG50">
        <v>0</v>
      </c>
      <c r="DH50">
        <v>0</v>
      </c>
      <c r="DI50">
        <v>0</v>
      </c>
      <c r="DJ50">
        <v>0</v>
      </c>
      <c r="DK50">
        <v>0</v>
      </c>
      <c r="DL50">
        <v>0</v>
      </c>
      <c r="DM50">
        <v>1</v>
      </c>
      <c r="DN50">
        <v>0</v>
      </c>
      <c r="DO50">
        <v>0</v>
      </c>
      <c r="DP50">
        <v>0</v>
      </c>
      <c r="DQ50">
        <v>0</v>
      </c>
      <c r="DR50">
        <v>0</v>
      </c>
      <c r="DS50">
        <v>0</v>
      </c>
      <c r="DT50">
        <v>0</v>
      </c>
      <c r="DU50">
        <v>1</v>
      </c>
      <c r="DV50">
        <v>1</v>
      </c>
      <c r="DW50">
        <v>0</v>
      </c>
      <c r="DX50">
        <v>0</v>
      </c>
      <c r="DY50">
        <v>0</v>
      </c>
      <c r="DZ50">
        <v>0</v>
      </c>
      <c r="EA50">
        <v>0</v>
      </c>
      <c r="EB50">
        <v>0</v>
      </c>
      <c r="EC50">
        <v>0</v>
      </c>
      <c r="ED50">
        <v>0</v>
      </c>
      <c r="EE50">
        <v>0</v>
      </c>
      <c r="EF50">
        <v>2</v>
      </c>
      <c r="EG50">
        <v>0</v>
      </c>
      <c r="EH50">
        <v>0</v>
      </c>
      <c r="EI50">
        <v>5</v>
      </c>
      <c r="EJ50">
        <v>0</v>
      </c>
      <c r="EK50">
        <v>0</v>
      </c>
      <c r="EL50">
        <v>0</v>
      </c>
      <c r="EM50">
        <v>0</v>
      </c>
      <c r="EN50">
        <v>1</v>
      </c>
      <c r="EO50">
        <v>0</v>
      </c>
      <c r="EP50">
        <v>0</v>
      </c>
      <c r="EQ50">
        <v>0</v>
      </c>
      <c r="ER50">
        <v>0</v>
      </c>
      <c r="ES50">
        <v>0</v>
      </c>
      <c r="ET50">
        <v>0</v>
      </c>
      <c r="EU50">
        <v>1</v>
      </c>
      <c r="EV50">
        <v>0</v>
      </c>
      <c r="EW50">
        <v>0</v>
      </c>
      <c r="EX50">
        <v>0</v>
      </c>
      <c r="EY50">
        <v>0</v>
      </c>
      <c r="EZ50">
        <v>0</v>
      </c>
      <c r="FA50">
        <v>0</v>
      </c>
      <c r="FB50">
        <v>0</v>
      </c>
      <c r="FC50">
        <v>0</v>
      </c>
      <c r="FD50">
        <v>1</v>
      </c>
      <c r="FE50">
        <v>0</v>
      </c>
      <c r="FF50">
        <v>0</v>
      </c>
      <c r="FG50">
        <v>0</v>
      </c>
      <c r="FH50">
        <v>0</v>
      </c>
      <c r="FI50">
        <v>0</v>
      </c>
      <c r="FJ50">
        <v>1</v>
      </c>
      <c r="FK50">
        <v>0</v>
      </c>
      <c r="FL50">
        <v>0</v>
      </c>
      <c r="FM50">
        <v>0</v>
      </c>
      <c r="FN50">
        <v>1</v>
      </c>
      <c r="FO50">
        <v>1</v>
      </c>
      <c r="FP50">
        <v>0</v>
      </c>
      <c r="FQ50">
        <v>0</v>
      </c>
      <c r="FR50">
        <v>0</v>
      </c>
      <c r="FS50">
        <v>0</v>
      </c>
      <c r="FT50">
        <v>0</v>
      </c>
      <c r="FU50">
        <v>0</v>
      </c>
      <c r="FV50">
        <v>0</v>
      </c>
      <c r="FW50">
        <v>0</v>
      </c>
      <c r="FX50">
        <v>2</v>
      </c>
      <c r="FY50">
        <v>8</v>
      </c>
      <c r="FZ50">
        <v>0</v>
      </c>
      <c r="GA50">
        <v>5</v>
      </c>
      <c r="GB50">
        <v>3</v>
      </c>
      <c r="GC50">
        <v>3</v>
      </c>
      <c r="GD50">
        <v>0</v>
      </c>
      <c r="GE50">
        <v>3</v>
      </c>
      <c r="GF50">
        <v>4</v>
      </c>
      <c r="GG50">
        <v>0</v>
      </c>
      <c r="GH50">
        <v>1</v>
      </c>
      <c r="GI50">
        <v>5</v>
      </c>
      <c r="GJ50">
        <v>0</v>
      </c>
      <c r="GK50">
        <v>0</v>
      </c>
      <c r="GL50">
        <v>1</v>
      </c>
      <c r="GM50">
        <v>0</v>
      </c>
      <c r="GN50">
        <v>1</v>
      </c>
      <c r="GO50">
        <v>2</v>
      </c>
      <c r="GP50">
        <v>1</v>
      </c>
      <c r="GQ50">
        <v>3</v>
      </c>
      <c r="GR50">
        <v>1</v>
      </c>
      <c r="GS50">
        <v>1</v>
      </c>
      <c r="GT50">
        <v>0</v>
      </c>
      <c r="GU50">
        <v>3</v>
      </c>
      <c r="GV50">
        <v>0</v>
      </c>
      <c r="GW50">
        <v>2</v>
      </c>
      <c r="GX50">
        <v>2</v>
      </c>
      <c r="GY50">
        <v>1</v>
      </c>
      <c r="GZ50">
        <v>0</v>
      </c>
      <c r="HA50">
        <v>0</v>
      </c>
    </row>
    <row r="51" spans="1:209" x14ac:dyDescent="0.2">
      <c r="A51" s="11" t="str">
        <f>CONCATENATE("DML.",$B43)</f>
        <v>DML.opPass.Att</v>
      </c>
      <c r="B51" s="14">
        <f>VLOOKUP(B45,$AC42:$HA72,MATCH(A51,$AC41:$HA41,0),FALSE)</f>
        <v>40</v>
      </c>
      <c r="C51" s="4"/>
      <c r="D51" s="55">
        <f>B54</f>
        <v>26</v>
      </c>
      <c r="E51" s="56"/>
      <c r="F51" s="56"/>
      <c r="G51" s="56"/>
      <c r="H51" s="56"/>
      <c r="I51" s="57"/>
      <c r="J51" s="59">
        <f>B55</f>
        <v>47</v>
      </c>
      <c r="K51" s="56"/>
      <c r="L51" s="56"/>
      <c r="M51" s="56"/>
      <c r="N51" s="56"/>
      <c r="O51" s="56"/>
      <c r="P51" s="56"/>
      <c r="Q51" s="57"/>
      <c r="R51" s="59">
        <f>B56</f>
        <v>17</v>
      </c>
      <c r="S51" s="56"/>
      <c r="T51" s="56"/>
      <c r="U51" s="56"/>
      <c r="V51" s="56"/>
      <c r="W51" s="61"/>
      <c r="Y51" t="s">
        <v>238</v>
      </c>
      <c r="Z51" s="12">
        <f>MAX(FV42:GK69)</f>
        <v>12</v>
      </c>
      <c r="AA51" s="12">
        <f>MAX(FV71:GK72)</f>
        <v>41</v>
      </c>
      <c r="AC51" t="s">
        <v>247</v>
      </c>
      <c r="AD51" t="s">
        <v>242</v>
      </c>
      <c r="AE51">
        <v>1</v>
      </c>
      <c r="AF51">
        <v>8</v>
      </c>
      <c r="AG51">
        <v>0</v>
      </c>
      <c r="AH51">
        <v>0</v>
      </c>
      <c r="AI51">
        <v>0</v>
      </c>
      <c r="AJ51">
        <v>0</v>
      </c>
      <c r="AK51">
        <v>0</v>
      </c>
      <c r="AL51">
        <v>0</v>
      </c>
      <c r="AM51">
        <v>0</v>
      </c>
      <c r="AN51">
        <v>0</v>
      </c>
      <c r="AO51">
        <v>0</v>
      </c>
      <c r="AP51">
        <v>0</v>
      </c>
      <c r="AQ51">
        <v>0</v>
      </c>
      <c r="AR51">
        <v>0</v>
      </c>
      <c r="AS51">
        <v>0</v>
      </c>
      <c r="AT51">
        <v>0</v>
      </c>
      <c r="AU51">
        <v>1</v>
      </c>
      <c r="AV51">
        <v>0</v>
      </c>
      <c r="AW51">
        <v>0</v>
      </c>
      <c r="AX51">
        <v>0</v>
      </c>
      <c r="AY51">
        <v>0</v>
      </c>
      <c r="AZ51">
        <v>0</v>
      </c>
      <c r="BA51">
        <v>0</v>
      </c>
      <c r="BB51">
        <v>0</v>
      </c>
      <c r="BC51">
        <v>0</v>
      </c>
      <c r="BD51">
        <v>0</v>
      </c>
      <c r="BE51">
        <v>0</v>
      </c>
      <c r="BF51">
        <v>0</v>
      </c>
      <c r="BG51">
        <v>0</v>
      </c>
      <c r="BH51">
        <v>0</v>
      </c>
      <c r="BI51">
        <v>0</v>
      </c>
      <c r="BJ51">
        <v>0</v>
      </c>
      <c r="BK51">
        <v>1</v>
      </c>
      <c r="BL51">
        <v>0</v>
      </c>
      <c r="BM51">
        <v>0</v>
      </c>
      <c r="BN51">
        <v>0</v>
      </c>
      <c r="BO51">
        <v>0</v>
      </c>
      <c r="BP51">
        <v>0</v>
      </c>
      <c r="BQ51">
        <v>0</v>
      </c>
      <c r="BR51">
        <v>0</v>
      </c>
      <c r="BS51">
        <v>0</v>
      </c>
      <c r="BT51">
        <v>0</v>
      </c>
      <c r="BU51">
        <v>0</v>
      </c>
      <c r="BV51">
        <v>0</v>
      </c>
      <c r="BW51">
        <v>0</v>
      </c>
      <c r="BX51">
        <v>0</v>
      </c>
      <c r="BY51">
        <v>0</v>
      </c>
      <c r="BZ51">
        <v>0</v>
      </c>
      <c r="CA51">
        <v>1</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1</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0</v>
      </c>
      <c r="GE51">
        <v>1</v>
      </c>
      <c r="GF51">
        <v>0</v>
      </c>
      <c r="GG51">
        <v>1</v>
      </c>
      <c r="GH51">
        <v>0</v>
      </c>
      <c r="GI51">
        <v>0</v>
      </c>
      <c r="GJ51">
        <v>0</v>
      </c>
      <c r="GK51">
        <v>0</v>
      </c>
      <c r="GL51">
        <v>0</v>
      </c>
      <c r="GM51">
        <v>0</v>
      </c>
      <c r="GN51">
        <v>0</v>
      </c>
      <c r="GO51">
        <v>0</v>
      </c>
      <c r="GP51">
        <v>0</v>
      </c>
      <c r="GQ51">
        <v>0</v>
      </c>
      <c r="GR51">
        <v>0</v>
      </c>
      <c r="GS51">
        <v>0</v>
      </c>
      <c r="GT51">
        <v>0</v>
      </c>
      <c r="GU51">
        <v>0</v>
      </c>
      <c r="GV51">
        <v>0</v>
      </c>
      <c r="GW51">
        <v>0</v>
      </c>
      <c r="GX51">
        <v>0</v>
      </c>
      <c r="GY51">
        <v>0</v>
      </c>
      <c r="GZ51">
        <v>0</v>
      </c>
      <c r="HA51">
        <v>0</v>
      </c>
    </row>
    <row r="52" spans="1:209" x14ac:dyDescent="0.2">
      <c r="A52" s="11" t="str">
        <f>CONCATENATE("DMC.",$B43)</f>
        <v>DMC.opPass.Att</v>
      </c>
      <c r="B52" s="14">
        <f>VLOOKUP(B45,$AC42:$HA72,MATCH(A52,$AC41:$HA41,0),FALSE)</f>
        <v>69</v>
      </c>
      <c r="C52" s="4"/>
      <c r="D52" s="35"/>
      <c r="E52" s="21"/>
      <c r="F52" s="21"/>
      <c r="G52" s="21"/>
      <c r="H52" s="21"/>
      <c r="I52" s="41"/>
      <c r="J52" s="45"/>
      <c r="K52" s="21"/>
      <c r="L52" s="21"/>
      <c r="M52" s="21"/>
      <c r="N52" s="21"/>
      <c r="O52" s="21"/>
      <c r="P52" s="21"/>
      <c r="Q52" s="41"/>
      <c r="R52" s="45"/>
      <c r="S52" s="21"/>
      <c r="T52" s="21"/>
      <c r="U52" s="21"/>
      <c r="V52" s="21"/>
      <c r="W52" s="22"/>
      <c r="Y52" t="s">
        <v>231</v>
      </c>
      <c r="Z52" s="12">
        <f>MAX(GL42:HA69)</f>
        <v>5</v>
      </c>
      <c r="AA52" s="12">
        <f>MAX(GL71:HA72)</f>
        <v>16</v>
      </c>
      <c r="AC52" t="s">
        <v>8</v>
      </c>
      <c r="AD52" t="s">
        <v>205</v>
      </c>
      <c r="AE52">
        <v>1</v>
      </c>
      <c r="AF52">
        <v>96</v>
      </c>
      <c r="AG52">
        <v>1</v>
      </c>
      <c r="AH52">
        <v>0</v>
      </c>
      <c r="AI52">
        <v>1</v>
      </c>
      <c r="AJ52">
        <v>8</v>
      </c>
      <c r="AK52">
        <v>0</v>
      </c>
      <c r="AL52">
        <v>0</v>
      </c>
      <c r="AM52">
        <v>11</v>
      </c>
      <c r="AN52">
        <v>1</v>
      </c>
      <c r="AO52">
        <v>0</v>
      </c>
      <c r="AP52">
        <v>6</v>
      </c>
      <c r="AQ52">
        <v>1</v>
      </c>
      <c r="AR52">
        <v>0</v>
      </c>
      <c r="AS52">
        <v>15</v>
      </c>
      <c r="AT52">
        <v>1</v>
      </c>
      <c r="AU52">
        <v>0</v>
      </c>
      <c r="AV52">
        <v>1</v>
      </c>
      <c r="AW52">
        <v>0</v>
      </c>
      <c r="AX52">
        <v>0</v>
      </c>
      <c r="AY52">
        <v>1</v>
      </c>
      <c r="AZ52">
        <v>7</v>
      </c>
      <c r="BA52">
        <v>0</v>
      </c>
      <c r="BB52">
        <v>0</v>
      </c>
      <c r="BC52">
        <v>10</v>
      </c>
      <c r="BD52">
        <v>1</v>
      </c>
      <c r="BE52">
        <v>0</v>
      </c>
      <c r="BF52">
        <v>3</v>
      </c>
      <c r="BG52">
        <v>1</v>
      </c>
      <c r="BH52">
        <v>0</v>
      </c>
      <c r="BI52">
        <v>12</v>
      </c>
      <c r="BJ52">
        <v>1</v>
      </c>
      <c r="BK52">
        <v>0</v>
      </c>
      <c r="BL52">
        <v>0</v>
      </c>
      <c r="BM52">
        <v>0</v>
      </c>
      <c r="BN52">
        <v>0</v>
      </c>
      <c r="BO52">
        <v>1</v>
      </c>
      <c r="BP52">
        <v>0.875</v>
      </c>
      <c r="BQ52">
        <v>0</v>
      </c>
      <c r="BR52">
        <v>0</v>
      </c>
      <c r="BS52">
        <v>0.90909090909090895</v>
      </c>
      <c r="BT52">
        <v>1</v>
      </c>
      <c r="BU52">
        <v>0</v>
      </c>
      <c r="BV52">
        <v>0.5</v>
      </c>
      <c r="BW52">
        <v>1</v>
      </c>
      <c r="BX52">
        <v>0</v>
      </c>
      <c r="BY52">
        <v>0.8</v>
      </c>
      <c r="BZ52">
        <v>1</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2</v>
      </c>
      <c r="CW52">
        <v>0</v>
      </c>
      <c r="CX52">
        <v>0</v>
      </c>
      <c r="CY52">
        <v>0</v>
      </c>
      <c r="CZ52">
        <v>0</v>
      </c>
      <c r="DA52">
        <v>0</v>
      </c>
      <c r="DB52">
        <v>0</v>
      </c>
      <c r="DC52">
        <v>0</v>
      </c>
      <c r="DD52">
        <v>0</v>
      </c>
      <c r="DE52">
        <v>3</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1</v>
      </c>
      <c r="FE52">
        <v>0</v>
      </c>
      <c r="FF52">
        <v>0</v>
      </c>
      <c r="FG52">
        <v>0</v>
      </c>
      <c r="FH52">
        <v>0</v>
      </c>
      <c r="FI52">
        <v>0</v>
      </c>
      <c r="FJ52">
        <v>0</v>
      </c>
      <c r="FK52">
        <v>2</v>
      </c>
      <c r="FL52">
        <v>0</v>
      </c>
      <c r="FM52">
        <v>0</v>
      </c>
      <c r="FN52">
        <v>0</v>
      </c>
      <c r="FO52">
        <v>0</v>
      </c>
      <c r="FP52">
        <v>0</v>
      </c>
      <c r="FQ52">
        <v>0</v>
      </c>
      <c r="FR52">
        <v>0</v>
      </c>
      <c r="FS52">
        <v>0</v>
      </c>
      <c r="FT52">
        <v>0</v>
      </c>
      <c r="FU52">
        <v>0</v>
      </c>
      <c r="FV52">
        <v>0</v>
      </c>
      <c r="FW52">
        <v>2</v>
      </c>
      <c r="FX52">
        <v>8</v>
      </c>
      <c r="FY52">
        <v>0</v>
      </c>
      <c r="FZ52">
        <v>0</v>
      </c>
      <c r="GA52">
        <v>1</v>
      </c>
      <c r="GB52">
        <v>2</v>
      </c>
      <c r="GC52">
        <v>0</v>
      </c>
      <c r="GD52">
        <v>2</v>
      </c>
      <c r="GE52">
        <v>0</v>
      </c>
      <c r="GF52">
        <v>0</v>
      </c>
      <c r="GG52">
        <v>4</v>
      </c>
      <c r="GH52">
        <v>1</v>
      </c>
      <c r="GI52">
        <v>0</v>
      </c>
      <c r="GJ52">
        <v>0</v>
      </c>
      <c r="GK52">
        <v>0</v>
      </c>
      <c r="GL52">
        <v>0</v>
      </c>
      <c r="GM52">
        <v>1</v>
      </c>
      <c r="GN52">
        <v>0</v>
      </c>
      <c r="GO52">
        <v>0</v>
      </c>
      <c r="GP52">
        <v>0</v>
      </c>
      <c r="GQ52">
        <v>3</v>
      </c>
      <c r="GR52">
        <v>0</v>
      </c>
      <c r="GS52">
        <v>0</v>
      </c>
      <c r="GT52">
        <v>0</v>
      </c>
      <c r="GU52">
        <v>1</v>
      </c>
      <c r="GV52">
        <v>0</v>
      </c>
      <c r="GW52">
        <v>0</v>
      </c>
      <c r="GX52">
        <v>1</v>
      </c>
      <c r="GY52">
        <v>0</v>
      </c>
      <c r="GZ52">
        <v>0</v>
      </c>
      <c r="HA52">
        <v>0</v>
      </c>
    </row>
    <row r="53" spans="1:209" x14ac:dyDescent="0.2">
      <c r="A53" s="11" t="str">
        <f>CONCATENATE("DMR.",$B43)</f>
        <v>DMR.opPass.Att</v>
      </c>
      <c r="B53" s="14">
        <f>VLOOKUP(B45,$AC42:$HA72,MATCH(A53,$AC41:$HA41,0),FALSE)</f>
        <v>16</v>
      </c>
      <c r="C53" s="4"/>
      <c r="D53" s="35"/>
      <c r="E53" s="21"/>
      <c r="F53" s="21"/>
      <c r="G53" s="21"/>
      <c r="H53" s="21"/>
      <c r="I53" s="41"/>
      <c r="J53" s="45"/>
      <c r="K53" s="21"/>
      <c r="L53" s="21"/>
      <c r="M53" s="21"/>
      <c r="N53" s="21"/>
      <c r="O53" s="21"/>
      <c r="P53" s="21"/>
      <c r="Q53" s="41"/>
      <c r="R53" s="45"/>
      <c r="S53" s="21"/>
      <c r="T53" s="21"/>
      <c r="U53" s="21"/>
      <c r="V53" s="21"/>
      <c r="W53" s="22"/>
      <c r="Y53" s="2"/>
      <c r="Z53" s="2"/>
      <c r="AC53" t="s">
        <v>248</v>
      </c>
      <c r="AD53" t="s">
        <v>242</v>
      </c>
      <c r="AE53">
        <v>1</v>
      </c>
      <c r="AF53">
        <v>96</v>
      </c>
      <c r="AG53">
        <v>1</v>
      </c>
      <c r="AH53">
        <v>0</v>
      </c>
      <c r="AI53">
        <v>0</v>
      </c>
      <c r="AJ53">
        <v>1</v>
      </c>
      <c r="AK53">
        <v>0</v>
      </c>
      <c r="AL53">
        <v>3</v>
      </c>
      <c r="AM53">
        <v>4</v>
      </c>
      <c r="AN53">
        <v>3</v>
      </c>
      <c r="AO53">
        <v>0</v>
      </c>
      <c r="AP53">
        <v>2</v>
      </c>
      <c r="AQ53">
        <v>2</v>
      </c>
      <c r="AR53">
        <v>2</v>
      </c>
      <c r="AS53">
        <v>4</v>
      </c>
      <c r="AT53">
        <v>6</v>
      </c>
      <c r="AU53">
        <v>3</v>
      </c>
      <c r="AV53">
        <v>0</v>
      </c>
      <c r="AW53">
        <v>0</v>
      </c>
      <c r="AX53">
        <v>0</v>
      </c>
      <c r="AY53">
        <v>0</v>
      </c>
      <c r="AZ53">
        <v>1</v>
      </c>
      <c r="BA53">
        <v>0</v>
      </c>
      <c r="BB53">
        <v>2</v>
      </c>
      <c r="BC53">
        <v>4</v>
      </c>
      <c r="BD53">
        <v>2</v>
      </c>
      <c r="BE53">
        <v>0</v>
      </c>
      <c r="BF53">
        <v>1</v>
      </c>
      <c r="BG53">
        <v>2</v>
      </c>
      <c r="BH53">
        <v>2</v>
      </c>
      <c r="BI53">
        <v>2</v>
      </c>
      <c r="BJ53">
        <v>6</v>
      </c>
      <c r="BK53">
        <v>2</v>
      </c>
      <c r="BL53">
        <v>0</v>
      </c>
      <c r="BM53">
        <v>0</v>
      </c>
      <c r="BN53">
        <v>0</v>
      </c>
      <c r="BO53">
        <v>0</v>
      </c>
      <c r="BP53">
        <v>1</v>
      </c>
      <c r="BQ53">
        <v>0</v>
      </c>
      <c r="BR53">
        <v>0.66666666666666696</v>
      </c>
      <c r="BS53">
        <v>1</v>
      </c>
      <c r="BT53">
        <v>0.66666666666666696</v>
      </c>
      <c r="BU53">
        <v>0</v>
      </c>
      <c r="BV53">
        <v>0.5</v>
      </c>
      <c r="BW53">
        <v>1</v>
      </c>
      <c r="BX53">
        <v>1</v>
      </c>
      <c r="BY53">
        <v>0.5</v>
      </c>
      <c r="BZ53">
        <v>1</v>
      </c>
      <c r="CA53">
        <v>0.66666666666666696</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1</v>
      </c>
      <c r="CY53">
        <v>1</v>
      </c>
      <c r="CZ53">
        <v>0</v>
      </c>
      <c r="DA53">
        <v>0</v>
      </c>
      <c r="DB53">
        <v>1</v>
      </c>
      <c r="DC53">
        <v>0</v>
      </c>
      <c r="DD53">
        <v>0</v>
      </c>
      <c r="DE53">
        <v>0</v>
      </c>
      <c r="DF53">
        <v>1</v>
      </c>
      <c r="DG53">
        <v>2</v>
      </c>
      <c r="DH53">
        <v>1</v>
      </c>
      <c r="DI53">
        <v>0</v>
      </c>
      <c r="DJ53">
        <v>0</v>
      </c>
      <c r="DK53">
        <v>0</v>
      </c>
      <c r="DL53">
        <v>0</v>
      </c>
      <c r="DM53">
        <v>0</v>
      </c>
      <c r="DN53">
        <v>0</v>
      </c>
      <c r="DO53">
        <v>0</v>
      </c>
      <c r="DP53">
        <v>0</v>
      </c>
      <c r="DQ53">
        <v>0</v>
      </c>
      <c r="DR53">
        <v>0</v>
      </c>
      <c r="DS53">
        <v>1</v>
      </c>
      <c r="DT53">
        <v>0</v>
      </c>
      <c r="DU53">
        <v>0</v>
      </c>
      <c r="DV53">
        <v>0</v>
      </c>
      <c r="DW53">
        <v>0</v>
      </c>
      <c r="DX53">
        <v>0</v>
      </c>
      <c r="DY53">
        <v>0</v>
      </c>
      <c r="DZ53">
        <v>0</v>
      </c>
      <c r="EA53">
        <v>0</v>
      </c>
      <c r="EB53">
        <v>0</v>
      </c>
      <c r="EC53">
        <v>0</v>
      </c>
      <c r="ED53">
        <v>1</v>
      </c>
      <c r="EE53">
        <v>1</v>
      </c>
      <c r="EF53">
        <v>1</v>
      </c>
      <c r="EG53">
        <v>0</v>
      </c>
      <c r="EH53">
        <v>0</v>
      </c>
      <c r="EI53">
        <v>0</v>
      </c>
      <c r="EJ53">
        <v>1</v>
      </c>
      <c r="EK53">
        <v>0</v>
      </c>
      <c r="EL53">
        <v>0</v>
      </c>
      <c r="EM53">
        <v>0</v>
      </c>
      <c r="EN53">
        <v>0</v>
      </c>
      <c r="EO53">
        <v>0</v>
      </c>
      <c r="EP53">
        <v>0</v>
      </c>
      <c r="EQ53">
        <v>0</v>
      </c>
      <c r="ER53">
        <v>0</v>
      </c>
      <c r="ES53">
        <v>0</v>
      </c>
      <c r="ET53">
        <v>0</v>
      </c>
      <c r="EU53">
        <v>2</v>
      </c>
      <c r="EV53">
        <v>1</v>
      </c>
      <c r="EW53">
        <v>0</v>
      </c>
      <c r="EX53">
        <v>1</v>
      </c>
      <c r="EY53">
        <v>0</v>
      </c>
      <c r="EZ53">
        <v>1</v>
      </c>
      <c r="FA53">
        <v>1</v>
      </c>
      <c r="FB53">
        <v>1</v>
      </c>
      <c r="FC53">
        <v>0</v>
      </c>
      <c r="FD53">
        <v>0</v>
      </c>
      <c r="FE53">
        <v>1</v>
      </c>
      <c r="FF53">
        <v>0</v>
      </c>
      <c r="FG53">
        <v>0</v>
      </c>
      <c r="FH53">
        <v>0</v>
      </c>
      <c r="FI53">
        <v>1</v>
      </c>
      <c r="FJ53">
        <v>1</v>
      </c>
      <c r="FK53">
        <v>0</v>
      </c>
      <c r="FL53">
        <v>1</v>
      </c>
      <c r="FM53">
        <v>0</v>
      </c>
      <c r="FN53">
        <v>0</v>
      </c>
      <c r="FO53">
        <v>0</v>
      </c>
      <c r="FP53">
        <v>0</v>
      </c>
      <c r="FQ53">
        <v>0</v>
      </c>
      <c r="FR53">
        <v>1</v>
      </c>
      <c r="FS53">
        <v>0</v>
      </c>
      <c r="FT53">
        <v>0</v>
      </c>
      <c r="FU53">
        <v>0</v>
      </c>
      <c r="FV53">
        <v>0</v>
      </c>
      <c r="FW53">
        <v>0</v>
      </c>
      <c r="FX53">
        <v>3</v>
      </c>
      <c r="FY53">
        <v>2</v>
      </c>
      <c r="FZ53">
        <v>7</v>
      </c>
      <c r="GA53">
        <v>2</v>
      </c>
      <c r="GB53">
        <v>4</v>
      </c>
      <c r="GC53">
        <v>4</v>
      </c>
      <c r="GD53">
        <v>4</v>
      </c>
      <c r="GE53">
        <v>5</v>
      </c>
      <c r="GF53">
        <v>2</v>
      </c>
      <c r="GG53">
        <v>1</v>
      </c>
      <c r="GH53">
        <v>4</v>
      </c>
      <c r="GI53">
        <v>4</v>
      </c>
      <c r="GJ53">
        <v>1</v>
      </c>
      <c r="GK53">
        <v>0</v>
      </c>
      <c r="GL53">
        <v>0</v>
      </c>
      <c r="GM53">
        <v>0</v>
      </c>
      <c r="GN53">
        <v>0</v>
      </c>
      <c r="GO53">
        <v>1</v>
      </c>
      <c r="GP53">
        <v>4</v>
      </c>
      <c r="GQ53">
        <v>1</v>
      </c>
      <c r="GR53">
        <v>1</v>
      </c>
      <c r="GS53">
        <v>0</v>
      </c>
      <c r="GT53">
        <v>1</v>
      </c>
      <c r="GU53">
        <v>1</v>
      </c>
      <c r="GV53">
        <v>1</v>
      </c>
      <c r="GW53">
        <v>0</v>
      </c>
      <c r="GX53">
        <v>0</v>
      </c>
      <c r="GY53">
        <v>1</v>
      </c>
      <c r="GZ53">
        <v>2</v>
      </c>
      <c r="HA53">
        <v>0</v>
      </c>
    </row>
    <row r="54" spans="1:209" x14ac:dyDescent="0.2">
      <c r="A54" s="11" t="str">
        <f>CONCATENATE("AML.",$B43)</f>
        <v>AML.opPass.Att</v>
      </c>
      <c r="B54" s="14">
        <f>VLOOKUP(B45,$AC42:$HA72,MATCH(A54,$AC41:$HA41,0),FALSE)</f>
        <v>26</v>
      </c>
      <c r="C54" s="4"/>
      <c r="D54" s="35"/>
      <c r="E54" s="21"/>
      <c r="F54" s="21"/>
      <c r="G54" s="21"/>
      <c r="H54" s="21"/>
      <c r="I54" s="41"/>
      <c r="J54" s="45"/>
      <c r="K54" s="21"/>
      <c r="L54" s="21"/>
      <c r="M54" s="21"/>
      <c r="N54" s="21"/>
      <c r="O54" s="21"/>
      <c r="P54" s="21"/>
      <c r="Q54" s="41"/>
      <c r="R54" s="45"/>
      <c r="S54" s="21"/>
      <c r="T54" s="21"/>
      <c r="U54" s="21"/>
      <c r="V54" s="21"/>
      <c r="W54" s="22"/>
      <c r="Y54" s="2" t="s">
        <v>239</v>
      </c>
      <c r="AC54" t="s">
        <v>21</v>
      </c>
      <c r="AD54" t="s">
        <v>205</v>
      </c>
      <c r="AE54">
        <v>1</v>
      </c>
      <c r="AF54">
        <v>96</v>
      </c>
      <c r="AG54">
        <v>1</v>
      </c>
      <c r="AH54">
        <v>0</v>
      </c>
      <c r="AI54">
        <v>0</v>
      </c>
      <c r="AJ54">
        <v>6</v>
      </c>
      <c r="AK54">
        <v>5</v>
      </c>
      <c r="AL54">
        <v>2</v>
      </c>
      <c r="AM54">
        <v>4</v>
      </c>
      <c r="AN54">
        <v>14</v>
      </c>
      <c r="AO54">
        <v>2</v>
      </c>
      <c r="AP54">
        <v>2</v>
      </c>
      <c r="AQ54">
        <v>13</v>
      </c>
      <c r="AR54">
        <v>6</v>
      </c>
      <c r="AS54">
        <v>6</v>
      </c>
      <c r="AT54">
        <v>7</v>
      </c>
      <c r="AU54">
        <v>1</v>
      </c>
      <c r="AV54">
        <v>2</v>
      </c>
      <c r="AW54">
        <v>0</v>
      </c>
      <c r="AX54">
        <v>0</v>
      </c>
      <c r="AY54">
        <v>0</v>
      </c>
      <c r="AZ54">
        <v>6</v>
      </c>
      <c r="BA54">
        <v>5</v>
      </c>
      <c r="BB54">
        <v>2</v>
      </c>
      <c r="BC54">
        <v>4</v>
      </c>
      <c r="BD54">
        <v>11</v>
      </c>
      <c r="BE54">
        <v>2</v>
      </c>
      <c r="BF54">
        <v>1</v>
      </c>
      <c r="BG54">
        <v>11</v>
      </c>
      <c r="BH54">
        <v>6</v>
      </c>
      <c r="BI54">
        <v>6</v>
      </c>
      <c r="BJ54">
        <v>5</v>
      </c>
      <c r="BK54">
        <v>0</v>
      </c>
      <c r="BL54">
        <v>1</v>
      </c>
      <c r="BM54">
        <v>0</v>
      </c>
      <c r="BN54">
        <v>0</v>
      </c>
      <c r="BO54">
        <v>0</v>
      </c>
      <c r="BP54">
        <v>1</v>
      </c>
      <c r="BQ54">
        <v>1</v>
      </c>
      <c r="BR54">
        <v>1</v>
      </c>
      <c r="BS54">
        <v>1</v>
      </c>
      <c r="BT54">
        <v>0.78571428571428603</v>
      </c>
      <c r="BU54">
        <v>1</v>
      </c>
      <c r="BV54">
        <v>0.5</v>
      </c>
      <c r="BW54">
        <v>0.84615384615384603</v>
      </c>
      <c r="BX54">
        <v>1</v>
      </c>
      <c r="BY54">
        <v>1</v>
      </c>
      <c r="BZ54">
        <v>0.71428571428571397</v>
      </c>
      <c r="CA54">
        <v>0</v>
      </c>
      <c r="CB54">
        <v>0.5</v>
      </c>
      <c r="CC54">
        <v>0</v>
      </c>
      <c r="CD54">
        <v>0</v>
      </c>
      <c r="CE54">
        <v>0</v>
      </c>
      <c r="CF54">
        <v>0</v>
      </c>
      <c r="CG54">
        <v>2</v>
      </c>
      <c r="CH54">
        <v>0</v>
      </c>
      <c r="CI54">
        <v>0</v>
      </c>
      <c r="CJ54">
        <v>0</v>
      </c>
      <c r="CK54">
        <v>0</v>
      </c>
      <c r="CL54">
        <v>0</v>
      </c>
      <c r="CM54">
        <v>0</v>
      </c>
      <c r="CN54">
        <v>0</v>
      </c>
      <c r="CO54">
        <v>1</v>
      </c>
      <c r="CP54">
        <v>0</v>
      </c>
      <c r="CQ54">
        <v>0</v>
      </c>
      <c r="CR54">
        <v>0</v>
      </c>
      <c r="CS54">
        <v>0</v>
      </c>
      <c r="CT54">
        <v>0</v>
      </c>
      <c r="CU54">
        <v>0</v>
      </c>
      <c r="CV54">
        <v>0</v>
      </c>
      <c r="CW54">
        <v>0</v>
      </c>
      <c r="CX54">
        <v>2</v>
      </c>
      <c r="CY54">
        <v>0</v>
      </c>
      <c r="CZ54">
        <v>0</v>
      </c>
      <c r="DA54">
        <v>1</v>
      </c>
      <c r="DB54">
        <v>0</v>
      </c>
      <c r="DC54">
        <v>0</v>
      </c>
      <c r="DD54">
        <v>0</v>
      </c>
      <c r="DE54">
        <v>2</v>
      </c>
      <c r="DF54">
        <v>2</v>
      </c>
      <c r="DG54">
        <v>0</v>
      </c>
      <c r="DH54">
        <v>1</v>
      </c>
      <c r="DI54">
        <v>0</v>
      </c>
      <c r="DJ54">
        <v>0</v>
      </c>
      <c r="DK54">
        <v>0</v>
      </c>
      <c r="DL54">
        <v>0</v>
      </c>
      <c r="DM54">
        <v>0</v>
      </c>
      <c r="DN54">
        <v>0</v>
      </c>
      <c r="DO54">
        <v>0</v>
      </c>
      <c r="DP54">
        <v>0</v>
      </c>
      <c r="DQ54">
        <v>0</v>
      </c>
      <c r="DR54">
        <v>0</v>
      </c>
      <c r="DS54">
        <v>0</v>
      </c>
      <c r="DT54">
        <v>0</v>
      </c>
      <c r="DU54">
        <v>0</v>
      </c>
      <c r="DV54">
        <v>1</v>
      </c>
      <c r="DW54">
        <v>0</v>
      </c>
      <c r="DX54">
        <v>2</v>
      </c>
      <c r="DY54">
        <v>0</v>
      </c>
      <c r="DZ54">
        <v>0</v>
      </c>
      <c r="EA54">
        <v>0</v>
      </c>
      <c r="EB54">
        <v>0</v>
      </c>
      <c r="EC54">
        <v>0</v>
      </c>
      <c r="ED54">
        <v>0</v>
      </c>
      <c r="EE54">
        <v>0</v>
      </c>
      <c r="EF54">
        <v>0</v>
      </c>
      <c r="EG54">
        <v>1</v>
      </c>
      <c r="EH54">
        <v>0</v>
      </c>
      <c r="EI54">
        <v>0</v>
      </c>
      <c r="EJ54">
        <v>0</v>
      </c>
      <c r="EK54">
        <v>0</v>
      </c>
      <c r="EL54">
        <v>0</v>
      </c>
      <c r="EM54">
        <v>0</v>
      </c>
      <c r="EN54">
        <v>0</v>
      </c>
      <c r="EO54">
        <v>0</v>
      </c>
      <c r="EP54">
        <v>0</v>
      </c>
      <c r="EQ54">
        <v>0</v>
      </c>
      <c r="ER54">
        <v>0</v>
      </c>
      <c r="ES54">
        <v>0</v>
      </c>
      <c r="ET54">
        <v>0</v>
      </c>
      <c r="EU54">
        <v>0</v>
      </c>
      <c r="EV54">
        <v>1</v>
      </c>
      <c r="EW54">
        <v>0</v>
      </c>
      <c r="EX54">
        <v>0</v>
      </c>
      <c r="EY54">
        <v>1</v>
      </c>
      <c r="EZ54">
        <v>1</v>
      </c>
      <c r="FA54">
        <v>1</v>
      </c>
      <c r="FB54">
        <v>0</v>
      </c>
      <c r="FC54">
        <v>0</v>
      </c>
      <c r="FD54">
        <v>0</v>
      </c>
      <c r="FE54">
        <v>0</v>
      </c>
      <c r="FF54">
        <v>0</v>
      </c>
      <c r="FG54">
        <v>0</v>
      </c>
      <c r="FH54">
        <v>1</v>
      </c>
      <c r="FI54">
        <v>1</v>
      </c>
      <c r="FJ54">
        <v>0</v>
      </c>
      <c r="FK54">
        <v>0</v>
      </c>
      <c r="FL54">
        <v>1</v>
      </c>
      <c r="FM54">
        <v>1</v>
      </c>
      <c r="FN54">
        <v>0</v>
      </c>
      <c r="FO54">
        <v>0</v>
      </c>
      <c r="FP54">
        <v>0</v>
      </c>
      <c r="FQ54">
        <v>0</v>
      </c>
      <c r="FR54">
        <v>0</v>
      </c>
      <c r="FS54">
        <v>0</v>
      </c>
      <c r="FT54">
        <v>0</v>
      </c>
      <c r="FU54">
        <v>0</v>
      </c>
      <c r="FV54">
        <v>0</v>
      </c>
      <c r="FW54">
        <v>0</v>
      </c>
      <c r="FX54">
        <v>2</v>
      </c>
      <c r="FY54">
        <v>5</v>
      </c>
      <c r="FZ54">
        <v>6</v>
      </c>
      <c r="GA54">
        <v>4</v>
      </c>
      <c r="GB54">
        <v>6</v>
      </c>
      <c r="GC54">
        <v>6</v>
      </c>
      <c r="GD54">
        <v>2</v>
      </c>
      <c r="GE54">
        <v>3</v>
      </c>
      <c r="GF54">
        <v>10</v>
      </c>
      <c r="GG54">
        <v>1</v>
      </c>
      <c r="GH54">
        <v>2</v>
      </c>
      <c r="GI54">
        <v>1</v>
      </c>
      <c r="GJ54">
        <v>0</v>
      </c>
      <c r="GK54">
        <v>0</v>
      </c>
      <c r="GL54">
        <v>0</v>
      </c>
      <c r="GM54">
        <v>0</v>
      </c>
      <c r="GN54">
        <v>0</v>
      </c>
      <c r="GO54">
        <v>1</v>
      </c>
      <c r="GP54">
        <v>2</v>
      </c>
      <c r="GQ54">
        <v>0</v>
      </c>
      <c r="GR54">
        <v>1</v>
      </c>
      <c r="GS54">
        <v>2</v>
      </c>
      <c r="GT54">
        <v>0</v>
      </c>
      <c r="GU54">
        <v>2</v>
      </c>
      <c r="GV54">
        <v>3</v>
      </c>
      <c r="GW54">
        <v>3</v>
      </c>
      <c r="GX54">
        <v>0</v>
      </c>
      <c r="GY54">
        <v>0</v>
      </c>
      <c r="GZ54">
        <v>0</v>
      </c>
      <c r="HA54">
        <v>0</v>
      </c>
    </row>
    <row r="55" spans="1:209" x14ac:dyDescent="0.2">
      <c r="A55" s="11" t="str">
        <f>CONCATENATE("AMC.",$B43)</f>
        <v>AMC.opPass.Att</v>
      </c>
      <c r="B55" s="14">
        <f>VLOOKUP(B45,$AC42:$HA72,MATCH(A55,$AC41:$HA41,0),FALSE)</f>
        <v>47</v>
      </c>
      <c r="C55" s="4" t="s">
        <v>12</v>
      </c>
      <c r="D55" s="37"/>
      <c r="E55" s="24"/>
      <c r="F55" s="24"/>
      <c r="G55" s="24"/>
      <c r="H55" s="24"/>
      <c r="I55" s="58"/>
      <c r="J55" s="60"/>
      <c r="K55" s="24"/>
      <c r="L55" s="24"/>
      <c r="M55" s="24"/>
      <c r="N55" s="24"/>
      <c r="O55" s="24"/>
      <c r="P55" s="24"/>
      <c r="Q55" s="58"/>
      <c r="R55" s="60"/>
      <c r="S55" s="24"/>
      <c r="T55" s="24"/>
      <c r="U55" s="24"/>
      <c r="V55" s="24"/>
      <c r="W55" s="25"/>
      <c r="Y55" s="13" t="str">
        <f>VLOOKUP(B43,Y42:Z52,1,FALSE)</f>
        <v>opPass.Att</v>
      </c>
      <c r="Z55" s="16">
        <f>IF(Y57=TRUE,VLOOKUP(B43,Y42:AA52,3,FALSE),VLOOKUP(B43,Y42:AA52,2,FALSE))</f>
        <v>69</v>
      </c>
      <c r="AC55" t="s">
        <v>249</v>
      </c>
      <c r="AD55" t="s">
        <v>242</v>
      </c>
      <c r="AE55">
        <v>1</v>
      </c>
      <c r="AF55">
        <v>37</v>
      </c>
      <c r="AG55">
        <v>0</v>
      </c>
      <c r="AH55">
        <v>0</v>
      </c>
      <c r="AI55">
        <v>0</v>
      </c>
      <c r="AJ55">
        <v>0</v>
      </c>
      <c r="AK55">
        <v>0</v>
      </c>
      <c r="AL55">
        <v>0</v>
      </c>
      <c r="AM55">
        <v>0</v>
      </c>
      <c r="AN55">
        <v>0</v>
      </c>
      <c r="AO55">
        <v>1</v>
      </c>
      <c r="AP55">
        <v>1</v>
      </c>
      <c r="AQ55">
        <v>0</v>
      </c>
      <c r="AR55">
        <v>0</v>
      </c>
      <c r="AS55">
        <v>0</v>
      </c>
      <c r="AT55">
        <v>1</v>
      </c>
      <c r="AU55">
        <v>0</v>
      </c>
      <c r="AV55">
        <v>1</v>
      </c>
      <c r="AW55">
        <v>0</v>
      </c>
      <c r="AX55">
        <v>0</v>
      </c>
      <c r="AY55">
        <v>0</v>
      </c>
      <c r="AZ55">
        <v>0</v>
      </c>
      <c r="BA55">
        <v>0</v>
      </c>
      <c r="BB55">
        <v>0</v>
      </c>
      <c r="BC55">
        <v>0</v>
      </c>
      <c r="BD55">
        <v>0</v>
      </c>
      <c r="BE55">
        <v>0</v>
      </c>
      <c r="BF55">
        <v>1</v>
      </c>
      <c r="BG55">
        <v>0</v>
      </c>
      <c r="BH55">
        <v>0</v>
      </c>
      <c r="BI55">
        <v>0</v>
      </c>
      <c r="BJ55">
        <v>1</v>
      </c>
      <c r="BK55">
        <v>0</v>
      </c>
      <c r="BL55">
        <v>1</v>
      </c>
      <c r="BM55">
        <v>0</v>
      </c>
      <c r="BN55">
        <v>0</v>
      </c>
      <c r="BO55">
        <v>0</v>
      </c>
      <c r="BP55">
        <v>0</v>
      </c>
      <c r="BQ55">
        <v>0</v>
      </c>
      <c r="BR55">
        <v>0</v>
      </c>
      <c r="BS55">
        <v>0</v>
      </c>
      <c r="BT55">
        <v>0</v>
      </c>
      <c r="BU55">
        <v>0</v>
      </c>
      <c r="BV55">
        <v>1</v>
      </c>
      <c r="BW55">
        <v>0</v>
      </c>
      <c r="BX55">
        <v>0</v>
      </c>
      <c r="BY55">
        <v>0</v>
      </c>
      <c r="BZ55">
        <v>1</v>
      </c>
      <c r="CA55">
        <v>0</v>
      </c>
      <c r="CB55">
        <v>1</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1</v>
      </c>
      <c r="DU55">
        <v>0</v>
      </c>
      <c r="DV55">
        <v>0</v>
      </c>
      <c r="DW55">
        <v>0</v>
      </c>
      <c r="DX55">
        <v>1</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0</v>
      </c>
      <c r="EV55">
        <v>3</v>
      </c>
      <c r="EW55">
        <v>0</v>
      </c>
      <c r="EX55">
        <v>0</v>
      </c>
      <c r="EY55">
        <v>0</v>
      </c>
      <c r="EZ55">
        <v>0</v>
      </c>
      <c r="FA55">
        <v>0</v>
      </c>
      <c r="FB55">
        <v>0</v>
      </c>
      <c r="FC55">
        <v>0</v>
      </c>
      <c r="FD55">
        <v>0</v>
      </c>
      <c r="FE55">
        <v>0</v>
      </c>
      <c r="FF55">
        <v>0</v>
      </c>
      <c r="FG55">
        <v>0</v>
      </c>
      <c r="FH55">
        <v>0</v>
      </c>
      <c r="FI55">
        <v>0</v>
      </c>
      <c r="FJ55">
        <v>0</v>
      </c>
      <c r="FK55">
        <v>0</v>
      </c>
      <c r="FL55">
        <v>0</v>
      </c>
      <c r="FM55">
        <v>0</v>
      </c>
      <c r="FN55">
        <v>0</v>
      </c>
      <c r="FO55">
        <v>0</v>
      </c>
      <c r="FP55">
        <v>1</v>
      </c>
      <c r="FQ55">
        <v>0</v>
      </c>
      <c r="FR55">
        <v>1</v>
      </c>
      <c r="FS55">
        <v>0</v>
      </c>
      <c r="FT55">
        <v>0</v>
      </c>
      <c r="FU55">
        <v>0</v>
      </c>
      <c r="FV55">
        <v>0</v>
      </c>
      <c r="FW55">
        <v>0</v>
      </c>
      <c r="FX55">
        <v>0</v>
      </c>
      <c r="FY55">
        <v>2</v>
      </c>
      <c r="FZ55">
        <v>1</v>
      </c>
      <c r="GA55">
        <v>0</v>
      </c>
      <c r="GB55">
        <v>5</v>
      </c>
      <c r="GC55">
        <v>0</v>
      </c>
      <c r="GD55">
        <v>0</v>
      </c>
      <c r="GE55">
        <v>5</v>
      </c>
      <c r="GF55">
        <v>4</v>
      </c>
      <c r="GG55">
        <v>0</v>
      </c>
      <c r="GH55">
        <v>1</v>
      </c>
      <c r="GI55">
        <v>0</v>
      </c>
      <c r="GJ55">
        <v>0</v>
      </c>
      <c r="GK55">
        <v>0</v>
      </c>
      <c r="GL55">
        <v>0</v>
      </c>
      <c r="GM55">
        <v>0</v>
      </c>
      <c r="GN55">
        <v>0</v>
      </c>
      <c r="GO55">
        <v>0</v>
      </c>
      <c r="GP55">
        <v>0</v>
      </c>
      <c r="GQ55">
        <v>0</v>
      </c>
      <c r="GR55">
        <v>0</v>
      </c>
      <c r="GS55">
        <v>0</v>
      </c>
      <c r="GT55">
        <v>0</v>
      </c>
      <c r="GU55">
        <v>0</v>
      </c>
      <c r="GV55">
        <v>1</v>
      </c>
      <c r="GW55">
        <v>0</v>
      </c>
      <c r="GX55">
        <v>0</v>
      </c>
      <c r="GY55">
        <v>0</v>
      </c>
      <c r="GZ55">
        <v>0</v>
      </c>
      <c r="HA55">
        <v>0</v>
      </c>
    </row>
    <row r="56" spans="1:209" x14ac:dyDescent="0.2">
      <c r="A56" s="11" t="str">
        <f>CONCATENATE("AMR.",$B43)</f>
        <v>AMR.opPass.Att</v>
      </c>
      <c r="B56" s="14">
        <f>VLOOKUP(B45,$AC42:$HA72,MATCH(A56,$AC41:$HA41,0),FALSE)</f>
        <v>17</v>
      </c>
      <c r="C56" s="4"/>
      <c r="D56" s="62">
        <f>B51</f>
        <v>40</v>
      </c>
      <c r="E56" s="51"/>
      <c r="F56" s="51"/>
      <c r="G56" s="51"/>
      <c r="H56" s="51"/>
      <c r="I56" s="52"/>
      <c r="J56" s="50">
        <f>B52</f>
        <v>69</v>
      </c>
      <c r="K56" s="51"/>
      <c r="L56" s="51"/>
      <c r="M56" s="51"/>
      <c r="N56" s="51"/>
      <c r="O56" s="51"/>
      <c r="P56" s="51"/>
      <c r="Q56" s="52"/>
      <c r="R56" s="50">
        <f>B53</f>
        <v>16</v>
      </c>
      <c r="S56" s="51"/>
      <c r="T56" s="51"/>
      <c r="U56" s="51"/>
      <c r="V56" s="51"/>
      <c r="W56" s="63"/>
      <c r="Y56" s="2" t="s">
        <v>268</v>
      </c>
      <c r="Z56" s="12"/>
      <c r="AC56" t="s">
        <v>215</v>
      </c>
      <c r="AD56" t="s">
        <v>205</v>
      </c>
      <c r="AE56">
        <v>1</v>
      </c>
      <c r="AF56">
        <v>96</v>
      </c>
      <c r="AG56">
        <v>1</v>
      </c>
      <c r="AH56">
        <v>0</v>
      </c>
      <c r="AI56">
        <v>1</v>
      </c>
      <c r="AJ56">
        <v>18</v>
      </c>
      <c r="AK56">
        <v>7</v>
      </c>
      <c r="AL56">
        <v>3</v>
      </c>
      <c r="AM56">
        <v>13</v>
      </c>
      <c r="AN56">
        <v>13</v>
      </c>
      <c r="AO56">
        <v>0</v>
      </c>
      <c r="AP56">
        <v>3</v>
      </c>
      <c r="AQ56">
        <v>2</v>
      </c>
      <c r="AR56">
        <v>0</v>
      </c>
      <c r="AS56">
        <v>0</v>
      </c>
      <c r="AT56">
        <v>0</v>
      </c>
      <c r="AU56">
        <v>0</v>
      </c>
      <c r="AV56">
        <v>0</v>
      </c>
      <c r="AW56">
        <v>0</v>
      </c>
      <c r="AX56">
        <v>0</v>
      </c>
      <c r="AY56">
        <v>1</v>
      </c>
      <c r="AZ56">
        <v>18</v>
      </c>
      <c r="BA56">
        <v>7</v>
      </c>
      <c r="BB56">
        <v>2</v>
      </c>
      <c r="BC56">
        <v>11</v>
      </c>
      <c r="BD56">
        <v>13</v>
      </c>
      <c r="BE56">
        <v>0</v>
      </c>
      <c r="BF56">
        <v>3</v>
      </c>
      <c r="BG56">
        <v>2</v>
      </c>
      <c r="BH56">
        <v>0</v>
      </c>
      <c r="BI56">
        <v>0</v>
      </c>
      <c r="BJ56">
        <v>0</v>
      </c>
      <c r="BK56">
        <v>0</v>
      </c>
      <c r="BL56">
        <v>0</v>
      </c>
      <c r="BM56">
        <v>0</v>
      </c>
      <c r="BN56">
        <v>0</v>
      </c>
      <c r="BO56">
        <v>1</v>
      </c>
      <c r="BP56">
        <v>1</v>
      </c>
      <c r="BQ56">
        <v>1</v>
      </c>
      <c r="BR56">
        <v>0.66666666666666696</v>
      </c>
      <c r="BS56">
        <v>0.84615384615384603</v>
      </c>
      <c r="BT56">
        <v>1</v>
      </c>
      <c r="BU56">
        <v>0</v>
      </c>
      <c r="BV56">
        <v>1</v>
      </c>
      <c r="BW56">
        <v>1</v>
      </c>
      <c r="BX56">
        <v>0</v>
      </c>
      <c r="BY56">
        <v>0</v>
      </c>
      <c r="BZ56">
        <v>0</v>
      </c>
      <c r="CA56">
        <v>0</v>
      </c>
      <c r="CB56">
        <v>0</v>
      </c>
      <c r="CC56">
        <v>0</v>
      </c>
      <c r="CD56">
        <v>0</v>
      </c>
      <c r="CE56">
        <v>0</v>
      </c>
      <c r="CF56">
        <v>0</v>
      </c>
      <c r="CG56">
        <v>0</v>
      </c>
      <c r="CH56">
        <v>0</v>
      </c>
      <c r="CI56">
        <v>0</v>
      </c>
      <c r="CJ56">
        <v>1</v>
      </c>
      <c r="CK56">
        <v>0</v>
      </c>
      <c r="CL56">
        <v>1</v>
      </c>
      <c r="CM56">
        <v>0</v>
      </c>
      <c r="CN56">
        <v>0</v>
      </c>
      <c r="CO56">
        <v>0</v>
      </c>
      <c r="CP56">
        <v>0</v>
      </c>
      <c r="CQ56">
        <v>0</v>
      </c>
      <c r="CR56">
        <v>0</v>
      </c>
      <c r="CS56">
        <v>0</v>
      </c>
      <c r="CT56">
        <v>0</v>
      </c>
      <c r="CU56">
        <v>0</v>
      </c>
      <c r="CV56">
        <v>0</v>
      </c>
      <c r="CW56">
        <v>0</v>
      </c>
      <c r="CX56">
        <v>0</v>
      </c>
      <c r="CY56">
        <v>1</v>
      </c>
      <c r="CZ56">
        <v>0</v>
      </c>
      <c r="DA56">
        <v>0</v>
      </c>
      <c r="DB56">
        <v>0</v>
      </c>
      <c r="DC56">
        <v>0</v>
      </c>
      <c r="DD56">
        <v>0</v>
      </c>
      <c r="DE56">
        <v>0</v>
      </c>
      <c r="DF56">
        <v>0</v>
      </c>
      <c r="DG56">
        <v>0</v>
      </c>
      <c r="DH56">
        <v>0</v>
      </c>
      <c r="DI56">
        <v>0</v>
      </c>
      <c r="DJ56">
        <v>0</v>
      </c>
      <c r="DK56">
        <v>0</v>
      </c>
      <c r="DL56">
        <v>1</v>
      </c>
      <c r="DM56">
        <v>0</v>
      </c>
      <c r="DN56">
        <v>0</v>
      </c>
      <c r="DO56">
        <v>0</v>
      </c>
      <c r="DP56">
        <v>0</v>
      </c>
      <c r="DQ56">
        <v>0</v>
      </c>
      <c r="DR56">
        <v>0</v>
      </c>
      <c r="DS56">
        <v>0</v>
      </c>
      <c r="DT56">
        <v>0</v>
      </c>
      <c r="DU56">
        <v>0</v>
      </c>
      <c r="DV56">
        <v>0</v>
      </c>
      <c r="DW56">
        <v>0</v>
      </c>
      <c r="DX56">
        <v>0</v>
      </c>
      <c r="DY56">
        <v>0</v>
      </c>
      <c r="DZ56">
        <v>0</v>
      </c>
      <c r="EA56">
        <v>0</v>
      </c>
      <c r="EB56">
        <v>0</v>
      </c>
      <c r="EC56">
        <v>1</v>
      </c>
      <c r="ED56">
        <v>0</v>
      </c>
      <c r="EE56">
        <v>1</v>
      </c>
      <c r="EF56">
        <v>1</v>
      </c>
      <c r="EG56">
        <v>0</v>
      </c>
      <c r="EH56">
        <v>0</v>
      </c>
      <c r="EI56">
        <v>0</v>
      </c>
      <c r="EJ56">
        <v>0</v>
      </c>
      <c r="EK56">
        <v>0</v>
      </c>
      <c r="EL56">
        <v>0</v>
      </c>
      <c r="EM56">
        <v>0</v>
      </c>
      <c r="EN56">
        <v>0</v>
      </c>
      <c r="EO56">
        <v>0</v>
      </c>
      <c r="EP56">
        <v>0</v>
      </c>
      <c r="EQ56">
        <v>0</v>
      </c>
      <c r="ER56">
        <v>0</v>
      </c>
      <c r="ES56">
        <v>1</v>
      </c>
      <c r="ET56">
        <v>0</v>
      </c>
      <c r="EU56">
        <v>0</v>
      </c>
      <c r="EV56">
        <v>0</v>
      </c>
      <c r="EW56">
        <v>0</v>
      </c>
      <c r="EX56">
        <v>0</v>
      </c>
      <c r="EY56">
        <v>1</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3</v>
      </c>
      <c r="FX56">
        <v>3</v>
      </c>
      <c r="FY56">
        <v>5</v>
      </c>
      <c r="FZ56">
        <v>1</v>
      </c>
      <c r="GA56">
        <v>1</v>
      </c>
      <c r="GB56">
        <v>0</v>
      </c>
      <c r="GC56">
        <v>0</v>
      </c>
      <c r="GD56">
        <v>0</v>
      </c>
      <c r="GE56">
        <v>0</v>
      </c>
      <c r="GF56">
        <v>0</v>
      </c>
      <c r="GG56">
        <v>0</v>
      </c>
      <c r="GH56">
        <v>0</v>
      </c>
      <c r="GI56">
        <v>0</v>
      </c>
      <c r="GJ56">
        <v>0</v>
      </c>
      <c r="GK56">
        <v>0</v>
      </c>
      <c r="GL56">
        <v>0</v>
      </c>
      <c r="GM56">
        <v>0</v>
      </c>
      <c r="GN56">
        <v>3</v>
      </c>
      <c r="GO56">
        <v>2</v>
      </c>
      <c r="GP56">
        <v>1</v>
      </c>
      <c r="GQ56">
        <v>0</v>
      </c>
      <c r="GR56">
        <v>3</v>
      </c>
      <c r="GS56">
        <v>0</v>
      </c>
      <c r="GT56">
        <v>0</v>
      </c>
      <c r="GU56">
        <v>1</v>
      </c>
      <c r="GV56">
        <v>0</v>
      </c>
      <c r="GW56">
        <v>0</v>
      </c>
      <c r="GX56">
        <v>0</v>
      </c>
      <c r="GY56">
        <v>0</v>
      </c>
      <c r="GZ56">
        <v>0</v>
      </c>
      <c r="HA56">
        <v>0</v>
      </c>
    </row>
    <row r="57" spans="1:209" x14ac:dyDescent="0.2">
      <c r="A57" s="11" t="str">
        <f>CONCATENATE("AL.",$B43)</f>
        <v>AL.opPass.Att</v>
      </c>
      <c r="B57" s="14">
        <f>VLOOKUP(B45,$AC42:$HA72,MATCH(A57,$AC41:$HA41,0),FALSE)</f>
        <v>52</v>
      </c>
      <c r="C57" s="4"/>
      <c r="D57" s="35"/>
      <c r="E57" s="21"/>
      <c r="F57" s="21"/>
      <c r="G57" s="21"/>
      <c r="H57" s="21"/>
      <c r="I57" s="41"/>
      <c r="J57" s="45"/>
      <c r="K57" s="21"/>
      <c r="L57" s="21"/>
      <c r="M57" s="21"/>
      <c r="N57" s="21"/>
      <c r="O57" s="21"/>
      <c r="P57" s="21"/>
      <c r="Q57" s="41"/>
      <c r="R57" s="45"/>
      <c r="S57" s="21"/>
      <c r="T57" s="21"/>
      <c r="U57" s="21"/>
      <c r="V57" s="21"/>
      <c r="W57" s="22"/>
      <c r="Y57" s="13" t="b">
        <f>OR(B45="PTFC",B45="FCKC")</f>
        <v>1</v>
      </c>
      <c r="Z57" s="15"/>
      <c r="AC57" t="s">
        <v>216</v>
      </c>
      <c r="AD57" t="s">
        <v>205</v>
      </c>
      <c r="AE57">
        <v>1</v>
      </c>
      <c r="AF57">
        <v>96</v>
      </c>
      <c r="AG57">
        <v>1</v>
      </c>
      <c r="AH57">
        <v>0</v>
      </c>
      <c r="AI57">
        <v>0</v>
      </c>
      <c r="AJ57">
        <v>0</v>
      </c>
      <c r="AK57">
        <v>0</v>
      </c>
      <c r="AL57">
        <v>0</v>
      </c>
      <c r="AM57">
        <v>1</v>
      </c>
      <c r="AN57">
        <v>2</v>
      </c>
      <c r="AO57">
        <v>0</v>
      </c>
      <c r="AP57">
        <v>1</v>
      </c>
      <c r="AQ57">
        <v>3</v>
      </c>
      <c r="AR57">
        <v>0</v>
      </c>
      <c r="AS57">
        <v>4</v>
      </c>
      <c r="AT57">
        <v>6</v>
      </c>
      <c r="AU57">
        <v>1</v>
      </c>
      <c r="AV57">
        <v>2</v>
      </c>
      <c r="AW57">
        <v>0</v>
      </c>
      <c r="AX57">
        <v>0</v>
      </c>
      <c r="AY57">
        <v>0</v>
      </c>
      <c r="AZ57">
        <v>0</v>
      </c>
      <c r="BA57">
        <v>0</v>
      </c>
      <c r="BB57">
        <v>0</v>
      </c>
      <c r="BC57">
        <v>1</v>
      </c>
      <c r="BD57">
        <v>1</v>
      </c>
      <c r="BE57">
        <v>0</v>
      </c>
      <c r="BF57">
        <v>1</v>
      </c>
      <c r="BG57">
        <v>2</v>
      </c>
      <c r="BH57">
        <v>0</v>
      </c>
      <c r="BI57">
        <v>3</v>
      </c>
      <c r="BJ57">
        <v>4</v>
      </c>
      <c r="BK57">
        <v>1</v>
      </c>
      <c r="BL57">
        <v>1</v>
      </c>
      <c r="BM57">
        <v>0</v>
      </c>
      <c r="BN57">
        <v>0</v>
      </c>
      <c r="BO57">
        <v>0</v>
      </c>
      <c r="BP57">
        <v>0</v>
      </c>
      <c r="BQ57">
        <v>0</v>
      </c>
      <c r="BR57">
        <v>0</v>
      </c>
      <c r="BS57">
        <v>1</v>
      </c>
      <c r="BT57">
        <v>0.5</v>
      </c>
      <c r="BU57">
        <v>0</v>
      </c>
      <c r="BV57">
        <v>1</v>
      </c>
      <c r="BW57">
        <v>0.66666666666666696</v>
      </c>
      <c r="BX57">
        <v>0</v>
      </c>
      <c r="BY57">
        <v>0.75</v>
      </c>
      <c r="BZ57">
        <v>0.66666666666666696</v>
      </c>
      <c r="CA57">
        <v>1</v>
      </c>
      <c r="CB57">
        <v>0.5</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1</v>
      </c>
      <c r="DE57">
        <v>0</v>
      </c>
      <c r="DF57">
        <v>0</v>
      </c>
      <c r="DG57">
        <v>0</v>
      </c>
      <c r="DH57">
        <v>0</v>
      </c>
      <c r="DI57">
        <v>0</v>
      </c>
      <c r="DJ57">
        <v>0</v>
      </c>
      <c r="DK57">
        <v>0</v>
      </c>
      <c r="DL57">
        <v>0</v>
      </c>
      <c r="DM57">
        <v>0</v>
      </c>
      <c r="DN57">
        <v>0</v>
      </c>
      <c r="DO57">
        <v>0</v>
      </c>
      <c r="DP57">
        <v>0</v>
      </c>
      <c r="DQ57">
        <v>0</v>
      </c>
      <c r="DR57">
        <v>0</v>
      </c>
      <c r="DS57">
        <v>0</v>
      </c>
      <c r="DT57">
        <v>1</v>
      </c>
      <c r="DU57">
        <v>0</v>
      </c>
      <c r="DV57">
        <v>0</v>
      </c>
      <c r="DW57">
        <v>1</v>
      </c>
      <c r="DX57">
        <v>0</v>
      </c>
      <c r="DY57">
        <v>0</v>
      </c>
      <c r="DZ57">
        <v>1</v>
      </c>
      <c r="EA57">
        <v>0</v>
      </c>
      <c r="EB57">
        <v>0</v>
      </c>
      <c r="EC57">
        <v>0</v>
      </c>
      <c r="ED57">
        <v>0</v>
      </c>
      <c r="EE57">
        <v>0</v>
      </c>
      <c r="EF57">
        <v>0</v>
      </c>
      <c r="EG57">
        <v>0</v>
      </c>
      <c r="EH57">
        <v>0</v>
      </c>
      <c r="EI57">
        <v>0</v>
      </c>
      <c r="EJ57">
        <v>0</v>
      </c>
      <c r="EK57">
        <v>1</v>
      </c>
      <c r="EL57">
        <v>0</v>
      </c>
      <c r="EM57">
        <v>0</v>
      </c>
      <c r="EN57">
        <v>0</v>
      </c>
      <c r="EO57">
        <v>0</v>
      </c>
      <c r="EP57">
        <v>0</v>
      </c>
      <c r="EQ57">
        <v>0</v>
      </c>
      <c r="ER57">
        <v>0</v>
      </c>
      <c r="ES57">
        <v>1</v>
      </c>
      <c r="ET57">
        <v>0</v>
      </c>
      <c r="EU57">
        <v>0</v>
      </c>
      <c r="EV57">
        <v>0</v>
      </c>
      <c r="EW57">
        <v>2</v>
      </c>
      <c r="EX57">
        <v>0</v>
      </c>
      <c r="EY57">
        <v>3</v>
      </c>
      <c r="EZ57">
        <v>1</v>
      </c>
      <c r="FA57">
        <v>0</v>
      </c>
      <c r="FB57">
        <v>0</v>
      </c>
      <c r="FC57">
        <v>0</v>
      </c>
      <c r="FD57">
        <v>2</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1</v>
      </c>
      <c r="FZ57">
        <v>0</v>
      </c>
      <c r="GA57">
        <v>0</v>
      </c>
      <c r="GB57">
        <v>3</v>
      </c>
      <c r="GC57">
        <v>0</v>
      </c>
      <c r="GD57">
        <v>1</v>
      </c>
      <c r="GE57">
        <v>6</v>
      </c>
      <c r="GF57">
        <v>2</v>
      </c>
      <c r="GG57">
        <v>2</v>
      </c>
      <c r="GH57">
        <v>1</v>
      </c>
      <c r="GI57">
        <v>1</v>
      </c>
      <c r="GJ57">
        <v>3</v>
      </c>
      <c r="GK57">
        <v>0</v>
      </c>
      <c r="GL57">
        <v>0</v>
      </c>
      <c r="GM57">
        <v>0</v>
      </c>
      <c r="GN57">
        <v>0</v>
      </c>
      <c r="GO57">
        <v>0</v>
      </c>
      <c r="GP57">
        <v>0</v>
      </c>
      <c r="GQ57">
        <v>0</v>
      </c>
      <c r="GR57">
        <v>1</v>
      </c>
      <c r="GS57">
        <v>0</v>
      </c>
      <c r="GT57">
        <v>0</v>
      </c>
      <c r="GU57">
        <v>0</v>
      </c>
      <c r="GV57">
        <v>1</v>
      </c>
      <c r="GW57">
        <v>2</v>
      </c>
      <c r="GX57">
        <v>0</v>
      </c>
      <c r="GY57">
        <v>2</v>
      </c>
      <c r="GZ57">
        <v>0</v>
      </c>
      <c r="HA57">
        <v>0</v>
      </c>
    </row>
    <row r="58" spans="1:209" x14ac:dyDescent="0.2">
      <c r="A58" s="11" t="str">
        <f>CONCATENATE("AC.",$B43)</f>
        <v>AC.opPass.Att</v>
      </c>
      <c r="B58" s="14">
        <f>VLOOKUP(B45,$AC42:$HA72,MATCH(A58,$AC41:$HA41,0),FALSE)</f>
        <v>32</v>
      </c>
      <c r="C58" s="4"/>
      <c r="D58" s="35"/>
      <c r="E58" s="21"/>
      <c r="F58" s="21"/>
      <c r="G58" s="21"/>
      <c r="H58" s="21"/>
      <c r="I58" s="41"/>
      <c r="J58" s="45"/>
      <c r="K58" s="21"/>
      <c r="L58" s="21"/>
      <c r="M58" s="21"/>
      <c r="N58" s="21"/>
      <c r="O58" s="21"/>
      <c r="P58" s="21"/>
      <c r="Q58" s="41"/>
      <c r="R58" s="45"/>
      <c r="S58" s="21"/>
      <c r="T58" s="21"/>
      <c r="U58" s="21"/>
      <c r="V58" s="21"/>
      <c r="W58" s="22"/>
      <c r="AC58" t="s">
        <v>19</v>
      </c>
      <c r="AD58" t="s">
        <v>242</v>
      </c>
      <c r="AE58">
        <v>1</v>
      </c>
      <c r="AF58">
        <v>96</v>
      </c>
      <c r="AG58">
        <v>1</v>
      </c>
      <c r="AH58">
        <v>0</v>
      </c>
      <c r="AI58">
        <v>0</v>
      </c>
      <c r="AJ58">
        <v>0</v>
      </c>
      <c r="AK58">
        <v>1</v>
      </c>
      <c r="AL58">
        <v>5</v>
      </c>
      <c r="AM58">
        <v>0</v>
      </c>
      <c r="AN58">
        <v>2</v>
      </c>
      <c r="AO58">
        <v>3</v>
      </c>
      <c r="AP58">
        <v>0</v>
      </c>
      <c r="AQ58">
        <v>0</v>
      </c>
      <c r="AR58">
        <v>4</v>
      </c>
      <c r="AS58">
        <v>1</v>
      </c>
      <c r="AT58">
        <v>1</v>
      </c>
      <c r="AU58">
        <v>7</v>
      </c>
      <c r="AV58">
        <v>1</v>
      </c>
      <c r="AW58">
        <v>0</v>
      </c>
      <c r="AX58">
        <v>0</v>
      </c>
      <c r="AY58">
        <v>0</v>
      </c>
      <c r="AZ58">
        <v>0</v>
      </c>
      <c r="BA58">
        <v>1</v>
      </c>
      <c r="BB58">
        <v>4</v>
      </c>
      <c r="BC58">
        <v>0</v>
      </c>
      <c r="BD58">
        <v>2</v>
      </c>
      <c r="BE58">
        <v>1</v>
      </c>
      <c r="BF58">
        <v>0</v>
      </c>
      <c r="BG58">
        <v>0</v>
      </c>
      <c r="BH58">
        <v>4</v>
      </c>
      <c r="BI58">
        <v>1</v>
      </c>
      <c r="BJ58">
        <v>1</v>
      </c>
      <c r="BK58">
        <v>2</v>
      </c>
      <c r="BL58">
        <v>1</v>
      </c>
      <c r="BM58">
        <v>0</v>
      </c>
      <c r="BN58">
        <v>0</v>
      </c>
      <c r="BO58">
        <v>0</v>
      </c>
      <c r="BP58">
        <v>0</v>
      </c>
      <c r="BQ58">
        <v>1</v>
      </c>
      <c r="BR58">
        <v>0.8</v>
      </c>
      <c r="BS58">
        <v>0</v>
      </c>
      <c r="BT58">
        <v>1</v>
      </c>
      <c r="BU58">
        <v>0.33333333333333298</v>
      </c>
      <c r="BV58">
        <v>0</v>
      </c>
      <c r="BW58">
        <v>0</v>
      </c>
      <c r="BX58">
        <v>1</v>
      </c>
      <c r="BY58">
        <v>1</v>
      </c>
      <c r="BZ58">
        <v>1</v>
      </c>
      <c r="CA58">
        <v>0.28571428571428598</v>
      </c>
      <c r="CB58">
        <v>1</v>
      </c>
      <c r="CC58">
        <v>0</v>
      </c>
      <c r="CD58">
        <v>0</v>
      </c>
      <c r="CE58">
        <v>0</v>
      </c>
      <c r="CF58">
        <v>0</v>
      </c>
      <c r="CG58">
        <v>0</v>
      </c>
      <c r="CH58">
        <v>0</v>
      </c>
      <c r="CI58">
        <v>0</v>
      </c>
      <c r="CJ58">
        <v>1</v>
      </c>
      <c r="CK58">
        <v>0</v>
      </c>
      <c r="CL58">
        <v>0</v>
      </c>
      <c r="CM58">
        <v>0</v>
      </c>
      <c r="CN58">
        <v>0</v>
      </c>
      <c r="CO58">
        <v>0</v>
      </c>
      <c r="CP58">
        <v>0</v>
      </c>
      <c r="CQ58">
        <v>0</v>
      </c>
      <c r="CR58">
        <v>0</v>
      </c>
      <c r="CS58">
        <v>0</v>
      </c>
      <c r="CT58">
        <v>0</v>
      </c>
      <c r="CU58">
        <v>0</v>
      </c>
      <c r="CV58">
        <v>0</v>
      </c>
      <c r="CW58">
        <v>0</v>
      </c>
      <c r="CX58">
        <v>1</v>
      </c>
      <c r="CY58">
        <v>0</v>
      </c>
      <c r="CZ58">
        <v>0</v>
      </c>
      <c r="DA58">
        <v>0</v>
      </c>
      <c r="DB58">
        <v>0</v>
      </c>
      <c r="DC58">
        <v>0</v>
      </c>
      <c r="DD58">
        <v>0</v>
      </c>
      <c r="DE58">
        <v>0</v>
      </c>
      <c r="DF58">
        <v>0</v>
      </c>
      <c r="DG58">
        <v>0</v>
      </c>
      <c r="DH58">
        <v>0</v>
      </c>
      <c r="DI58">
        <v>0</v>
      </c>
      <c r="DJ58">
        <v>0</v>
      </c>
      <c r="DK58">
        <v>0</v>
      </c>
      <c r="DL58">
        <v>0</v>
      </c>
      <c r="DM58">
        <v>0</v>
      </c>
      <c r="DN58">
        <v>0</v>
      </c>
      <c r="DO58">
        <v>0</v>
      </c>
      <c r="DP58">
        <v>0</v>
      </c>
      <c r="DQ58">
        <v>0</v>
      </c>
      <c r="DR58">
        <v>1</v>
      </c>
      <c r="DS58">
        <v>0</v>
      </c>
      <c r="DT58">
        <v>1</v>
      </c>
      <c r="DU58">
        <v>1</v>
      </c>
      <c r="DV58">
        <v>0</v>
      </c>
      <c r="DW58">
        <v>1</v>
      </c>
      <c r="DX58">
        <v>1</v>
      </c>
      <c r="DY58">
        <v>0</v>
      </c>
      <c r="DZ58">
        <v>0</v>
      </c>
      <c r="EA58">
        <v>0</v>
      </c>
      <c r="EB58">
        <v>0</v>
      </c>
      <c r="EC58">
        <v>0</v>
      </c>
      <c r="ED58">
        <v>0</v>
      </c>
      <c r="EE58">
        <v>0</v>
      </c>
      <c r="EF58">
        <v>0</v>
      </c>
      <c r="EG58">
        <v>0</v>
      </c>
      <c r="EH58">
        <v>0</v>
      </c>
      <c r="EI58">
        <v>0</v>
      </c>
      <c r="EJ58">
        <v>0</v>
      </c>
      <c r="EK58">
        <v>0</v>
      </c>
      <c r="EL58">
        <v>0</v>
      </c>
      <c r="EM58">
        <v>0</v>
      </c>
      <c r="EN58">
        <v>1</v>
      </c>
      <c r="EO58">
        <v>0</v>
      </c>
      <c r="EP58">
        <v>0</v>
      </c>
      <c r="EQ58">
        <v>0</v>
      </c>
      <c r="ER58">
        <v>0</v>
      </c>
      <c r="ES58">
        <v>0</v>
      </c>
      <c r="ET58">
        <v>0</v>
      </c>
      <c r="EU58">
        <v>0</v>
      </c>
      <c r="EV58">
        <v>0</v>
      </c>
      <c r="EW58">
        <v>0</v>
      </c>
      <c r="EX58">
        <v>0</v>
      </c>
      <c r="EY58">
        <v>1</v>
      </c>
      <c r="EZ58">
        <v>1</v>
      </c>
      <c r="FA58">
        <v>0</v>
      </c>
      <c r="FB58">
        <v>0</v>
      </c>
      <c r="FC58">
        <v>0</v>
      </c>
      <c r="FD58">
        <v>0</v>
      </c>
      <c r="FE58">
        <v>0</v>
      </c>
      <c r="FF58">
        <v>0</v>
      </c>
      <c r="FG58">
        <v>0</v>
      </c>
      <c r="FH58">
        <v>0</v>
      </c>
      <c r="FI58">
        <v>0</v>
      </c>
      <c r="FJ58">
        <v>2</v>
      </c>
      <c r="FK58">
        <v>0</v>
      </c>
      <c r="FL58">
        <v>0</v>
      </c>
      <c r="FM58">
        <v>0</v>
      </c>
      <c r="FN58">
        <v>0</v>
      </c>
      <c r="FO58">
        <v>0</v>
      </c>
      <c r="FP58">
        <v>0</v>
      </c>
      <c r="FQ58">
        <v>0</v>
      </c>
      <c r="FR58">
        <v>0</v>
      </c>
      <c r="FS58">
        <v>1</v>
      </c>
      <c r="FT58">
        <v>0</v>
      </c>
      <c r="FU58">
        <v>0</v>
      </c>
      <c r="FV58">
        <v>0</v>
      </c>
      <c r="FW58">
        <v>0</v>
      </c>
      <c r="FX58">
        <v>0</v>
      </c>
      <c r="FY58">
        <v>1</v>
      </c>
      <c r="FZ58">
        <v>10</v>
      </c>
      <c r="GA58">
        <v>0</v>
      </c>
      <c r="GB58">
        <v>0</v>
      </c>
      <c r="GC58">
        <v>7</v>
      </c>
      <c r="GD58">
        <v>0</v>
      </c>
      <c r="GE58">
        <v>1</v>
      </c>
      <c r="GF58">
        <v>7</v>
      </c>
      <c r="GG58">
        <v>0</v>
      </c>
      <c r="GH58">
        <v>1</v>
      </c>
      <c r="GI58">
        <v>9</v>
      </c>
      <c r="GJ58">
        <v>4</v>
      </c>
      <c r="GK58">
        <v>0</v>
      </c>
      <c r="GL58">
        <v>0</v>
      </c>
      <c r="GM58">
        <v>0</v>
      </c>
      <c r="GN58">
        <v>0</v>
      </c>
      <c r="GO58">
        <v>1</v>
      </c>
      <c r="GP58">
        <v>2</v>
      </c>
      <c r="GQ58">
        <v>0</v>
      </c>
      <c r="GR58">
        <v>1</v>
      </c>
      <c r="GS58">
        <v>1</v>
      </c>
      <c r="GT58">
        <v>0</v>
      </c>
      <c r="GU58">
        <v>0</v>
      </c>
      <c r="GV58">
        <v>0</v>
      </c>
      <c r="GW58">
        <v>0</v>
      </c>
      <c r="GX58">
        <v>2</v>
      </c>
      <c r="GY58">
        <v>2</v>
      </c>
      <c r="GZ58">
        <v>0</v>
      </c>
      <c r="HA58">
        <v>0</v>
      </c>
    </row>
    <row r="59" spans="1:209" x14ac:dyDescent="0.2">
      <c r="A59" s="11" t="str">
        <f>CONCATENATE("AR.",$B43)</f>
        <v>AR.opPass.Att</v>
      </c>
      <c r="B59" s="14">
        <f>VLOOKUP(B45,$AC42:$HA72,MATCH(A59,$AC41:$HA41,0),FALSE)</f>
        <v>18</v>
      </c>
      <c r="C59" s="4"/>
      <c r="D59" s="35"/>
      <c r="E59" s="21"/>
      <c r="F59" s="21"/>
      <c r="G59" s="21"/>
      <c r="H59" s="21"/>
      <c r="I59" s="41"/>
      <c r="J59" s="45"/>
      <c r="K59" s="21"/>
      <c r="L59" s="21"/>
      <c r="M59" s="21"/>
      <c r="N59" s="21"/>
      <c r="O59" s="21"/>
      <c r="P59" s="21"/>
      <c r="Q59" s="41"/>
      <c r="R59" s="45"/>
      <c r="S59" s="21"/>
      <c r="T59" s="21"/>
      <c r="U59" s="21"/>
      <c r="V59" s="21"/>
      <c r="W59" s="22"/>
      <c r="AC59" t="s">
        <v>217</v>
      </c>
      <c r="AD59" t="s">
        <v>205</v>
      </c>
      <c r="AE59">
        <v>1</v>
      </c>
      <c r="AF59">
        <v>45</v>
      </c>
      <c r="AG59">
        <v>0</v>
      </c>
      <c r="AH59">
        <v>0</v>
      </c>
      <c r="AI59">
        <v>0</v>
      </c>
      <c r="AJ59">
        <v>0</v>
      </c>
      <c r="AK59">
        <v>0</v>
      </c>
      <c r="AL59">
        <v>0</v>
      </c>
      <c r="AM59">
        <v>0</v>
      </c>
      <c r="AN59">
        <v>0</v>
      </c>
      <c r="AO59">
        <v>1</v>
      </c>
      <c r="AP59">
        <v>0</v>
      </c>
      <c r="AQ59">
        <v>2</v>
      </c>
      <c r="AR59">
        <v>2</v>
      </c>
      <c r="AS59">
        <v>1</v>
      </c>
      <c r="AT59">
        <v>2</v>
      </c>
      <c r="AU59">
        <v>4</v>
      </c>
      <c r="AV59">
        <v>0</v>
      </c>
      <c r="AW59">
        <v>0</v>
      </c>
      <c r="AX59">
        <v>0</v>
      </c>
      <c r="AY59">
        <v>0</v>
      </c>
      <c r="AZ59">
        <v>0</v>
      </c>
      <c r="BA59">
        <v>0</v>
      </c>
      <c r="BB59">
        <v>0</v>
      </c>
      <c r="BC59">
        <v>0</v>
      </c>
      <c r="BD59">
        <v>0</v>
      </c>
      <c r="BE59">
        <v>1</v>
      </c>
      <c r="BF59">
        <v>0</v>
      </c>
      <c r="BG59">
        <v>1</v>
      </c>
      <c r="BH59">
        <v>2</v>
      </c>
      <c r="BI59">
        <v>0</v>
      </c>
      <c r="BJ59">
        <v>0</v>
      </c>
      <c r="BK59">
        <v>1</v>
      </c>
      <c r="BL59">
        <v>0</v>
      </c>
      <c r="BM59">
        <v>0</v>
      </c>
      <c r="BN59">
        <v>0</v>
      </c>
      <c r="BO59">
        <v>0</v>
      </c>
      <c r="BP59">
        <v>0</v>
      </c>
      <c r="BQ59">
        <v>0</v>
      </c>
      <c r="BR59">
        <v>0</v>
      </c>
      <c r="BS59">
        <v>0</v>
      </c>
      <c r="BT59">
        <v>0</v>
      </c>
      <c r="BU59">
        <v>1</v>
      </c>
      <c r="BV59">
        <v>0</v>
      </c>
      <c r="BW59">
        <v>0.5</v>
      </c>
      <c r="BX59">
        <v>1</v>
      </c>
      <c r="BY59">
        <v>0</v>
      </c>
      <c r="BZ59">
        <v>0</v>
      </c>
      <c r="CA59">
        <v>0.25</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1</v>
      </c>
      <c r="DH59">
        <v>0</v>
      </c>
      <c r="DI59">
        <v>0</v>
      </c>
      <c r="DJ59">
        <v>0</v>
      </c>
      <c r="DK59">
        <v>0</v>
      </c>
      <c r="DL59">
        <v>0</v>
      </c>
      <c r="DM59">
        <v>0</v>
      </c>
      <c r="DN59">
        <v>0</v>
      </c>
      <c r="DO59">
        <v>0</v>
      </c>
      <c r="DP59">
        <v>0</v>
      </c>
      <c r="DQ59">
        <v>0</v>
      </c>
      <c r="DR59">
        <v>0</v>
      </c>
      <c r="DS59">
        <v>0</v>
      </c>
      <c r="DT59">
        <v>0</v>
      </c>
      <c r="DU59">
        <v>0</v>
      </c>
      <c r="DV59">
        <v>1</v>
      </c>
      <c r="DW59">
        <v>0</v>
      </c>
      <c r="DX59">
        <v>1</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1</v>
      </c>
      <c r="EU59">
        <v>0</v>
      </c>
      <c r="EV59">
        <v>0</v>
      </c>
      <c r="EW59">
        <v>0</v>
      </c>
      <c r="EX59">
        <v>0</v>
      </c>
      <c r="EY59">
        <v>0</v>
      </c>
      <c r="EZ59">
        <v>0</v>
      </c>
      <c r="FA59">
        <v>0</v>
      </c>
      <c r="FB59">
        <v>0</v>
      </c>
      <c r="FC59">
        <v>0</v>
      </c>
      <c r="FD59">
        <v>0</v>
      </c>
      <c r="FE59">
        <v>1</v>
      </c>
      <c r="FF59">
        <v>0</v>
      </c>
      <c r="FG59">
        <v>0</v>
      </c>
      <c r="FH59">
        <v>0</v>
      </c>
      <c r="FI59">
        <v>0</v>
      </c>
      <c r="FJ59">
        <v>0</v>
      </c>
      <c r="FK59">
        <v>0</v>
      </c>
      <c r="FL59">
        <v>0</v>
      </c>
      <c r="FM59">
        <v>0</v>
      </c>
      <c r="FN59">
        <v>0</v>
      </c>
      <c r="FO59">
        <v>0</v>
      </c>
      <c r="FP59">
        <v>1</v>
      </c>
      <c r="FQ59">
        <v>0</v>
      </c>
      <c r="FR59">
        <v>0</v>
      </c>
      <c r="FS59">
        <v>0</v>
      </c>
      <c r="FT59">
        <v>0</v>
      </c>
      <c r="FU59">
        <v>0</v>
      </c>
      <c r="FV59">
        <v>0</v>
      </c>
      <c r="FW59">
        <v>0</v>
      </c>
      <c r="FX59">
        <v>0</v>
      </c>
      <c r="FY59">
        <v>0</v>
      </c>
      <c r="FZ59">
        <v>0</v>
      </c>
      <c r="GA59">
        <v>0</v>
      </c>
      <c r="GB59">
        <v>0</v>
      </c>
      <c r="GC59">
        <v>1</v>
      </c>
      <c r="GD59">
        <v>0</v>
      </c>
      <c r="GE59">
        <v>0</v>
      </c>
      <c r="GF59">
        <v>0</v>
      </c>
      <c r="GG59">
        <v>1</v>
      </c>
      <c r="GH59">
        <v>0</v>
      </c>
      <c r="GI59">
        <v>1</v>
      </c>
      <c r="GJ59">
        <v>0</v>
      </c>
      <c r="GK59">
        <v>0</v>
      </c>
      <c r="GL59">
        <v>0</v>
      </c>
      <c r="GM59">
        <v>0</v>
      </c>
      <c r="GN59">
        <v>0</v>
      </c>
      <c r="GO59">
        <v>0</v>
      </c>
      <c r="GP59">
        <v>0</v>
      </c>
      <c r="GQ59">
        <v>0</v>
      </c>
      <c r="GR59">
        <v>0</v>
      </c>
      <c r="GS59">
        <v>0</v>
      </c>
      <c r="GT59">
        <v>0</v>
      </c>
      <c r="GU59">
        <v>1</v>
      </c>
      <c r="GV59">
        <v>0</v>
      </c>
      <c r="GW59">
        <v>0</v>
      </c>
      <c r="GX59">
        <v>2</v>
      </c>
      <c r="GY59">
        <v>0</v>
      </c>
      <c r="GZ59">
        <v>0</v>
      </c>
      <c r="HA59">
        <v>0</v>
      </c>
    </row>
    <row r="60" spans="1:209" x14ac:dyDescent="0.2">
      <c r="A60" s="11" t="str">
        <f>CONCATENATE("A18.",$B43)</f>
        <v>A18.opPass.Att</v>
      </c>
      <c r="B60" s="14">
        <f>VLOOKUP(B45,$AC42:$HA72,MATCH(A60,$AC41:$HA41,0),FALSE)</f>
        <v>9</v>
      </c>
      <c r="C60" s="4"/>
      <c r="D60" s="47"/>
      <c r="E60" s="48"/>
      <c r="F60" s="48"/>
      <c r="G60" s="48"/>
      <c r="H60" s="48"/>
      <c r="I60" s="49"/>
      <c r="J60" s="53"/>
      <c r="K60" s="48"/>
      <c r="L60" s="48"/>
      <c r="M60" s="48"/>
      <c r="N60" s="48"/>
      <c r="O60" s="48"/>
      <c r="P60" s="48"/>
      <c r="Q60" s="49"/>
      <c r="R60" s="53"/>
      <c r="S60" s="48"/>
      <c r="T60" s="48"/>
      <c r="U60" s="48"/>
      <c r="V60" s="48"/>
      <c r="W60" s="54"/>
      <c r="AC60" t="s">
        <v>218</v>
      </c>
      <c r="AD60" t="s">
        <v>205</v>
      </c>
      <c r="AE60">
        <v>1</v>
      </c>
      <c r="AF60">
        <v>96</v>
      </c>
      <c r="AG60">
        <v>1</v>
      </c>
      <c r="AH60">
        <v>0</v>
      </c>
      <c r="AI60">
        <v>0</v>
      </c>
      <c r="AJ60">
        <v>0</v>
      </c>
      <c r="AK60">
        <v>1</v>
      </c>
      <c r="AL60">
        <v>4</v>
      </c>
      <c r="AM60">
        <v>0</v>
      </c>
      <c r="AN60">
        <v>0</v>
      </c>
      <c r="AO60">
        <v>4</v>
      </c>
      <c r="AP60">
        <v>0</v>
      </c>
      <c r="AQ60">
        <v>1</v>
      </c>
      <c r="AR60">
        <v>2</v>
      </c>
      <c r="AS60">
        <v>0</v>
      </c>
      <c r="AT60">
        <v>1</v>
      </c>
      <c r="AU60">
        <v>4</v>
      </c>
      <c r="AV60">
        <v>0</v>
      </c>
      <c r="AW60">
        <v>0</v>
      </c>
      <c r="AX60">
        <v>0</v>
      </c>
      <c r="AY60">
        <v>0</v>
      </c>
      <c r="AZ60">
        <v>0</v>
      </c>
      <c r="BA60">
        <v>1</v>
      </c>
      <c r="BB60">
        <v>4</v>
      </c>
      <c r="BC60">
        <v>0</v>
      </c>
      <c r="BD60">
        <v>0</v>
      </c>
      <c r="BE60">
        <v>4</v>
      </c>
      <c r="BF60">
        <v>0</v>
      </c>
      <c r="BG60">
        <v>1</v>
      </c>
      <c r="BH60">
        <v>2</v>
      </c>
      <c r="BI60">
        <v>0</v>
      </c>
      <c r="BJ60">
        <v>1</v>
      </c>
      <c r="BK60">
        <v>2</v>
      </c>
      <c r="BL60">
        <v>0</v>
      </c>
      <c r="BM60">
        <v>0</v>
      </c>
      <c r="BN60">
        <v>0</v>
      </c>
      <c r="BO60">
        <v>0</v>
      </c>
      <c r="BP60">
        <v>0</v>
      </c>
      <c r="BQ60">
        <v>1</v>
      </c>
      <c r="BR60">
        <v>1</v>
      </c>
      <c r="BS60">
        <v>0</v>
      </c>
      <c r="BT60">
        <v>0</v>
      </c>
      <c r="BU60">
        <v>1</v>
      </c>
      <c r="BV60">
        <v>0</v>
      </c>
      <c r="BW60">
        <v>1</v>
      </c>
      <c r="BX60">
        <v>1</v>
      </c>
      <c r="BY60">
        <v>0</v>
      </c>
      <c r="BZ60">
        <v>1</v>
      </c>
      <c r="CA60">
        <v>0.5</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1</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2</v>
      </c>
      <c r="EK60">
        <v>0</v>
      </c>
      <c r="EL60">
        <v>1</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1</v>
      </c>
      <c r="FK60">
        <v>0</v>
      </c>
      <c r="FL60">
        <v>0</v>
      </c>
      <c r="FM60">
        <v>0</v>
      </c>
      <c r="FN60">
        <v>0</v>
      </c>
      <c r="FO60">
        <v>0</v>
      </c>
      <c r="FP60">
        <v>0</v>
      </c>
      <c r="FQ60">
        <v>0</v>
      </c>
      <c r="FR60">
        <v>0</v>
      </c>
      <c r="FS60">
        <v>0</v>
      </c>
      <c r="FT60">
        <v>0</v>
      </c>
      <c r="FU60">
        <v>0</v>
      </c>
      <c r="FV60">
        <v>0</v>
      </c>
      <c r="FW60">
        <v>0</v>
      </c>
      <c r="FX60">
        <v>0</v>
      </c>
      <c r="FY60">
        <v>0</v>
      </c>
      <c r="FZ60">
        <v>0</v>
      </c>
      <c r="GA60">
        <v>0</v>
      </c>
      <c r="GB60">
        <v>0</v>
      </c>
      <c r="GC60">
        <v>2</v>
      </c>
      <c r="GD60">
        <v>0</v>
      </c>
      <c r="GE60">
        <v>1</v>
      </c>
      <c r="GF60">
        <v>2</v>
      </c>
      <c r="GG60">
        <v>0</v>
      </c>
      <c r="GH60">
        <v>0</v>
      </c>
      <c r="GI60">
        <v>0</v>
      </c>
      <c r="GJ60">
        <v>0</v>
      </c>
      <c r="GK60">
        <v>0</v>
      </c>
      <c r="GL60">
        <v>0</v>
      </c>
      <c r="GM60">
        <v>0</v>
      </c>
      <c r="GN60">
        <v>0</v>
      </c>
      <c r="GO60">
        <v>1</v>
      </c>
      <c r="GP60">
        <v>1</v>
      </c>
      <c r="GQ60">
        <v>0</v>
      </c>
      <c r="GR60">
        <v>0</v>
      </c>
      <c r="GS60">
        <v>0</v>
      </c>
      <c r="GT60">
        <v>0</v>
      </c>
      <c r="GU60">
        <v>0</v>
      </c>
      <c r="GV60">
        <v>0</v>
      </c>
      <c r="GW60">
        <v>0</v>
      </c>
      <c r="GX60">
        <v>0</v>
      </c>
      <c r="GY60">
        <v>0</v>
      </c>
      <c r="GZ60">
        <v>0</v>
      </c>
      <c r="HA60">
        <v>0</v>
      </c>
    </row>
    <row r="61" spans="1:209" x14ac:dyDescent="0.2">
      <c r="A61" s="11" t="str">
        <f>CONCATENATE("A6.",$B43)</f>
        <v>A6.opPass.Att</v>
      </c>
      <c r="B61" s="14">
        <f>VLOOKUP(B45,$AC42:$HA72,MATCH(A61,$AC41:$HA41,0),FALSE)</f>
        <v>0</v>
      </c>
      <c r="C61" s="3"/>
      <c r="D61" s="55">
        <f>B48</f>
        <v>39</v>
      </c>
      <c r="E61" s="56"/>
      <c r="F61" s="56"/>
      <c r="G61" s="56"/>
      <c r="H61" s="56"/>
      <c r="I61" s="57"/>
      <c r="J61" s="56">
        <f>B49</f>
        <v>37</v>
      </c>
      <c r="K61" s="56"/>
      <c r="L61" s="56"/>
      <c r="M61" s="56"/>
      <c r="N61" s="56"/>
      <c r="O61" s="56"/>
      <c r="P61" s="56"/>
      <c r="Q61" s="57"/>
      <c r="R61" s="59">
        <f>B50</f>
        <v>30</v>
      </c>
      <c r="S61" s="56"/>
      <c r="T61" s="56"/>
      <c r="U61" s="56"/>
      <c r="V61" s="56"/>
      <c r="W61" s="61"/>
      <c r="AC61" t="s">
        <v>10</v>
      </c>
      <c r="AD61" t="s">
        <v>242</v>
      </c>
      <c r="AE61">
        <v>1</v>
      </c>
      <c r="AF61">
        <v>96</v>
      </c>
      <c r="AG61">
        <v>1</v>
      </c>
      <c r="AH61">
        <v>0</v>
      </c>
      <c r="AI61">
        <v>0</v>
      </c>
      <c r="AJ61">
        <v>12</v>
      </c>
      <c r="AK61">
        <v>3</v>
      </c>
      <c r="AL61">
        <v>0</v>
      </c>
      <c r="AM61">
        <v>4</v>
      </c>
      <c r="AN61">
        <v>5</v>
      </c>
      <c r="AO61">
        <v>0</v>
      </c>
      <c r="AP61">
        <v>0</v>
      </c>
      <c r="AQ61">
        <v>0</v>
      </c>
      <c r="AR61">
        <v>0</v>
      </c>
      <c r="AS61">
        <v>0</v>
      </c>
      <c r="AT61">
        <v>0</v>
      </c>
      <c r="AU61">
        <v>0</v>
      </c>
      <c r="AV61">
        <v>0</v>
      </c>
      <c r="AW61">
        <v>0</v>
      </c>
      <c r="AX61">
        <v>0</v>
      </c>
      <c r="AY61">
        <v>0</v>
      </c>
      <c r="AZ61">
        <v>12</v>
      </c>
      <c r="BA61">
        <v>2</v>
      </c>
      <c r="BB61">
        <v>0</v>
      </c>
      <c r="BC61">
        <v>4</v>
      </c>
      <c r="BD61">
        <v>5</v>
      </c>
      <c r="BE61">
        <v>0</v>
      </c>
      <c r="BF61">
        <v>0</v>
      </c>
      <c r="BG61">
        <v>0</v>
      </c>
      <c r="BH61">
        <v>0</v>
      </c>
      <c r="BI61">
        <v>0</v>
      </c>
      <c r="BJ61">
        <v>0</v>
      </c>
      <c r="BK61">
        <v>0</v>
      </c>
      <c r="BL61">
        <v>0</v>
      </c>
      <c r="BM61">
        <v>0</v>
      </c>
      <c r="BN61">
        <v>0</v>
      </c>
      <c r="BO61">
        <v>0</v>
      </c>
      <c r="BP61">
        <v>1</v>
      </c>
      <c r="BQ61">
        <v>0.66666666666666696</v>
      </c>
      <c r="BR61">
        <v>0</v>
      </c>
      <c r="BS61">
        <v>1</v>
      </c>
      <c r="BT61">
        <v>1</v>
      </c>
      <c r="BU61">
        <v>0</v>
      </c>
      <c r="BV61">
        <v>0</v>
      </c>
      <c r="BW61">
        <v>0</v>
      </c>
      <c r="BX61">
        <v>0</v>
      </c>
      <c r="BY61">
        <v>0</v>
      </c>
      <c r="BZ61">
        <v>0</v>
      </c>
      <c r="CA61">
        <v>0</v>
      </c>
      <c r="CB61">
        <v>0</v>
      </c>
      <c r="CC61">
        <v>0</v>
      </c>
      <c r="CD61">
        <v>0</v>
      </c>
      <c r="CE61">
        <v>0</v>
      </c>
      <c r="CF61">
        <v>0</v>
      </c>
      <c r="CG61">
        <v>2</v>
      </c>
      <c r="CH61">
        <v>0</v>
      </c>
      <c r="CI61">
        <v>0</v>
      </c>
      <c r="CJ61">
        <v>1</v>
      </c>
      <c r="CK61">
        <v>0</v>
      </c>
      <c r="CL61">
        <v>0</v>
      </c>
      <c r="CM61">
        <v>0</v>
      </c>
      <c r="CN61">
        <v>0</v>
      </c>
      <c r="CO61">
        <v>0</v>
      </c>
      <c r="CP61">
        <v>0</v>
      </c>
      <c r="CQ61">
        <v>0</v>
      </c>
      <c r="CR61">
        <v>0</v>
      </c>
      <c r="CS61">
        <v>0</v>
      </c>
      <c r="CT61">
        <v>0</v>
      </c>
      <c r="CU61">
        <v>0</v>
      </c>
      <c r="CV61">
        <v>1</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4</v>
      </c>
      <c r="EB61">
        <v>0</v>
      </c>
      <c r="EC61">
        <v>1</v>
      </c>
      <c r="ED61">
        <v>0</v>
      </c>
      <c r="EE61">
        <v>1</v>
      </c>
      <c r="EF61">
        <v>3</v>
      </c>
      <c r="EG61">
        <v>0</v>
      </c>
      <c r="EH61">
        <v>2</v>
      </c>
      <c r="EI61">
        <v>0</v>
      </c>
      <c r="EJ61">
        <v>0</v>
      </c>
      <c r="EK61">
        <v>0</v>
      </c>
      <c r="EL61">
        <v>0</v>
      </c>
      <c r="EM61">
        <v>0</v>
      </c>
      <c r="EN61">
        <v>0</v>
      </c>
      <c r="EO61">
        <v>0</v>
      </c>
      <c r="EP61">
        <v>0</v>
      </c>
      <c r="EQ61">
        <v>1</v>
      </c>
      <c r="ER61">
        <v>0</v>
      </c>
      <c r="ES61">
        <v>0</v>
      </c>
      <c r="ET61">
        <v>0</v>
      </c>
      <c r="EU61">
        <v>0</v>
      </c>
      <c r="EV61">
        <v>0</v>
      </c>
      <c r="EW61">
        <v>0</v>
      </c>
      <c r="EX61">
        <v>0</v>
      </c>
      <c r="EY61">
        <v>0</v>
      </c>
      <c r="EZ61">
        <v>0</v>
      </c>
      <c r="FA61">
        <v>0</v>
      </c>
      <c r="FB61">
        <v>0</v>
      </c>
      <c r="FC61">
        <v>0</v>
      </c>
      <c r="FD61">
        <v>0</v>
      </c>
      <c r="FE61">
        <v>0</v>
      </c>
      <c r="FF61">
        <v>0</v>
      </c>
      <c r="FG61">
        <v>0</v>
      </c>
      <c r="FH61">
        <v>0</v>
      </c>
      <c r="FI61">
        <v>2</v>
      </c>
      <c r="FJ61">
        <v>0</v>
      </c>
      <c r="FK61">
        <v>0</v>
      </c>
      <c r="FL61">
        <v>0</v>
      </c>
      <c r="FM61">
        <v>0</v>
      </c>
      <c r="FN61">
        <v>0</v>
      </c>
      <c r="FO61">
        <v>1</v>
      </c>
      <c r="FP61">
        <v>0</v>
      </c>
      <c r="FQ61">
        <v>0</v>
      </c>
      <c r="FR61">
        <v>0</v>
      </c>
      <c r="FS61">
        <v>0</v>
      </c>
      <c r="FT61">
        <v>0</v>
      </c>
      <c r="FU61">
        <v>0</v>
      </c>
      <c r="FV61">
        <v>0</v>
      </c>
      <c r="FW61">
        <v>5</v>
      </c>
      <c r="FX61">
        <v>1</v>
      </c>
      <c r="FY61">
        <v>5</v>
      </c>
      <c r="FZ61">
        <v>1</v>
      </c>
      <c r="GA61">
        <v>0</v>
      </c>
      <c r="GB61">
        <v>2</v>
      </c>
      <c r="GC61">
        <v>0</v>
      </c>
      <c r="GD61">
        <v>0</v>
      </c>
      <c r="GE61">
        <v>2</v>
      </c>
      <c r="GF61">
        <v>0</v>
      </c>
      <c r="GG61">
        <v>1</v>
      </c>
      <c r="GH61">
        <v>0</v>
      </c>
      <c r="GI61">
        <v>0</v>
      </c>
      <c r="GJ61">
        <v>0</v>
      </c>
      <c r="GK61">
        <v>0</v>
      </c>
      <c r="GL61">
        <v>0</v>
      </c>
      <c r="GM61">
        <v>0</v>
      </c>
      <c r="GN61">
        <v>2</v>
      </c>
      <c r="GO61">
        <v>2</v>
      </c>
      <c r="GP61">
        <v>0</v>
      </c>
      <c r="GQ61">
        <v>0</v>
      </c>
      <c r="GR61">
        <v>1</v>
      </c>
      <c r="GS61">
        <v>0</v>
      </c>
      <c r="GT61">
        <v>0</v>
      </c>
      <c r="GU61">
        <v>0</v>
      </c>
      <c r="GV61">
        <v>0</v>
      </c>
      <c r="GW61">
        <v>0</v>
      </c>
      <c r="GX61">
        <v>0</v>
      </c>
      <c r="GY61">
        <v>0</v>
      </c>
      <c r="GZ61">
        <v>0</v>
      </c>
      <c r="HA61">
        <v>0</v>
      </c>
    </row>
    <row r="62" spans="1:209" x14ac:dyDescent="0.2">
      <c r="C62" s="3"/>
      <c r="D62" s="35"/>
      <c r="E62" s="21"/>
      <c r="F62" s="21"/>
      <c r="G62" s="21"/>
      <c r="H62" s="21"/>
      <c r="I62" s="41"/>
      <c r="J62" s="21"/>
      <c r="K62" s="21"/>
      <c r="L62" s="21"/>
      <c r="M62" s="21"/>
      <c r="N62" s="21"/>
      <c r="O62" s="21"/>
      <c r="P62" s="21"/>
      <c r="Q62" s="41"/>
      <c r="R62" s="45"/>
      <c r="S62" s="21"/>
      <c r="T62" s="21"/>
      <c r="U62" s="21"/>
      <c r="V62" s="21"/>
      <c r="W62" s="22"/>
      <c r="AC62" t="s">
        <v>15</v>
      </c>
      <c r="AD62" t="s">
        <v>242</v>
      </c>
      <c r="AE62">
        <v>1</v>
      </c>
      <c r="AF62">
        <v>96</v>
      </c>
      <c r="AG62">
        <v>1</v>
      </c>
      <c r="AH62">
        <v>0</v>
      </c>
      <c r="AI62">
        <v>1</v>
      </c>
      <c r="AJ62">
        <v>2</v>
      </c>
      <c r="AK62">
        <v>3</v>
      </c>
      <c r="AL62">
        <v>2</v>
      </c>
      <c r="AM62">
        <v>3</v>
      </c>
      <c r="AN62">
        <v>5</v>
      </c>
      <c r="AO62">
        <v>0</v>
      </c>
      <c r="AP62">
        <v>2</v>
      </c>
      <c r="AQ62">
        <v>1</v>
      </c>
      <c r="AR62">
        <v>0</v>
      </c>
      <c r="AS62">
        <v>3</v>
      </c>
      <c r="AT62">
        <v>1</v>
      </c>
      <c r="AU62">
        <v>0</v>
      </c>
      <c r="AV62">
        <v>0</v>
      </c>
      <c r="AW62">
        <v>0</v>
      </c>
      <c r="AX62">
        <v>0</v>
      </c>
      <c r="AY62">
        <v>1</v>
      </c>
      <c r="AZ62">
        <v>2</v>
      </c>
      <c r="BA62">
        <v>2</v>
      </c>
      <c r="BB62">
        <v>2</v>
      </c>
      <c r="BC62">
        <v>3</v>
      </c>
      <c r="BD62">
        <v>5</v>
      </c>
      <c r="BE62">
        <v>0</v>
      </c>
      <c r="BF62">
        <v>2</v>
      </c>
      <c r="BG62">
        <v>0</v>
      </c>
      <c r="BH62">
        <v>0</v>
      </c>
      <c r="BI62">
        <v>2</v>
      </c>
      <c r="BJ62">
        <v>0</v>
      </c>
      <c r="BK62">
        <v>0</v>
      </c>
      <c r="BL62">
        <v>0</v>
      </c>
      <c r="BM62">
        <v>0</v>
      </c>
      <c r="BN62">
        <v>0</v>
      </c>
      <c r="BO62">
        <v>1</v>
      </c>
      <c r="BP62">
        <v>1</v>
      </c>
      <c r="BQ62">
        <v>0.66666666666666696</v>
      </c>
      <c r="BR62">
        <v>1</v>
      </c>
      <c r="BS62">
        <v>1</v>
      </c>
      <c r="BT62">
        <v>1</v>
      </c>
      <c r="BU62">
        <v>0</v>
      </c>
      <c r="BV62">
        <v>1</v>
      </c>
      <c r="BW62">
        <v>0</v>
      </c>
      <c r="BX62">
        <v>0</v>
      </c>
      <c r="BY62">
        <v>0.66666666666666696</v>
      </c>
      <c r="BZ62">
        <v>0</v>
      </c>
      <c r="CA62">
        <v>0</v>
      </c>
      <c r="CB62">
        <v>0</v>
      </c>
      <c r="CC62">
        <v>0</v>
      </c>
      <c r="CD62">
        <v>0</v>
      </c>
      <c r="CE62">
        <v>0</v>
      </c>
      <c r="CF62">
        <v>0</v>
      </c>
      <c r="CG62">
        <v>0</v>
      </c>
      <c r="CH62">
        <v>1</v>
      </c>
      <c r="CI62">
        <v>0</v>
      </c>
      <c r="CJ62">
        <v>0</v>
      </c>
      <c r="CK62">
        <v>0</v>
      </c>
      <c r="CL62">
        <v>0</v>
      </c>
      <c r="CM62">
        <v>0</v>
      </c>
      <c r="CN62">
        <v>1</v>
      </c>
      <c r="CO62">
        <v>0</v>
      </c>
      <c r="CP62">
        <v>0</v>
      </c>
      <c r="CQ62">
        <v>0</v>
      </c>
      <c r="CR62">
        <v>0</v>
      </c>
      <c r="CS62">
        <v>0</v>
      </c>
      <c r="CT62">
        <v>0</v>
      </c>
      <c r="CU62">
        <v>0</v>
      </c>
      <c r="CV62">
        <v>0</v>
      </c>
      <c r="CW62">
        <v>0</v>
      </c>
      <c r="CX62">
        <v>1</v>
      </c>
      <c r="CY62">
        <v>0</v>
      </c>
      <c r="CZ62">
        <v>1</v>
      </c>
      <c r="DA62">
        <v>0</v>
      </c>
      <c r="DB62">
        <v>0</v>
      </c>
      <c r="DC62">
        <v>0</v>
      </c>
      <c r="DD62">
        <v>0</v>
      </c>
      <c r="DE62">
        <v>1</v>
      </c>
      <c r="DF62">
        <v>0</v>
      </c>
      <c r="DG62">
        <v>0</v>
      </c>
      <c r="DH62">
        <v>0</v>
      </c>
      <c r="DI62">
        <v>0</v>
      </c>
      <c r="DJ62">
        <v>0</v>
      </c>
      <c r="DK62">
        <v>0</v>
      </c>
      <c r="DL62">
        <v>0</v>
      </c>
      <c r="DM62">
        <v>0</v>
      </c>
      <c r="DN62">
        <v>1</v>
      </c>
      <c r="DO62">
        <v>0</v>
      </c>
      <c r="DP62">
        <v>0</v>
      </c>
      <c r="DQ62">
        <v>0</v>
      </c>
      <c r="DR62">
        <v>0</v>
      </c>
      <c r="DS62">
        <v>1</v>
      </c>
      <c r="DT62">
        <v>0</v>
      </c>
      <c r="DU62">
        <v>1</v>
      </c>
      <c r="DV62">
        <v>0</v>
      </c>
      <c r="DW62">
        <v>0</v>
      </c>
      <c r="DX62">
        <v>0</v>
      </c>
      <c r="DY62">
        <v>0</v>
      </c>
      <c r="DZ62">
        <v>0</v>
      </c>
      <c r="EA62">
        <v>0</v>
      </c>
      <c r="EB62">
        <v>0</v>
      </c>
      <c r="EC62">
        <v>0</v>
      </c>
      <c r="ED62">
        <v>0</v>
      </c>
      <c r="EE62">
        <v>0</v>
      </c>
      <c r="EF62">
        <v>0</v>
      </c>
      <c r="EG62">
        <v>0</v>
      </c>
      <c r="EH62">
        <v>0</v>
      </c>
      <c r="EI62">
        <v>0</v>
      </c>
      <c r="EJ62">
        <v>0</v>
      </c>
      <c r="EK62">
        <v>1</v>
      </c>
      <c r="EL62">
        <v>0</v>
      </c>
      <c r="EM62">
        <v>0</v>
      </c>
      <c r="EN62">
        <v>0</v>
      </c>
      <c r="EO62">
        <v>0</v>
      </c>
      <c r="EP62">
        <v>0</v>
      </c>
      <c r="EQ62">
        <v>0</v>
      </c>
      <c r="ER62">
        <v>0</v>
      </c>
      <c r="ES62">
        <v>0</v>
      </c>
      <c r="ET62">
        <v>1</v>
      </c>
      <c r="EU62">
        <v>0</v>
      </c>
      <c r="EV62">
        <v>1</v>
      </c>
      <c r="EW62">
        <v>0</v>
      </c>
      <c r="EX62">
        <v>0</v>
      </c>
      <c r="EY62">
        <v>1</v>
      </c>
      <c r="EZ62">
        <v>1</v>
      </c>
      <c r="FA62">
        <v>0</v>
      </c>
      <c r="FB62">
        <v>0</v>
      </c>
      <c r="FC62">
        <v>0</v>
      </c>
      <c r="FD62">
        <v>0</v>
      </c>
      <c r="FE62">
        <v>0</v>
      </c>
      <c r="FF62">
        <v>0</v>
      </c>
      <c r="FG62">
        <v>0</v>
      </c>
      <c r="FH62">
        <v>0</v>
      </c>
      <c r="FI62">
        <v>1</v>
      </c>
      <c r="FJ62">
        <v>0</v>
      </c>
      <c r="FK62">
        <v>1</v>
      </c>
      <c r="FL62">
        <v>0</v>
      </c>
      <c r="FM62">
        <v>0</v>
      </c>
      <c r="FN62">
        <v>0</v>
      </c>
      <c r="FO62">
        <v>0</v>
      </c>
      <c r="FP62">
        <v>0</v>
      </c>
      <c r="FQ62">
        <v>0</v>
      </c>
      <c r="FR62">
        <v>0</v>
      </c>
      <c r="FS62">
        <v>0</v>
      </c>
      <c r="FT62">
        <v>0</v>
      </c>
      <c r="FU62">
        <v>0</v>
      </c>
      <c r="FV62">
        <v>0</v>
      </c>
      <c r="FW62">
        <v>1</v>
      </c>
      <c r="FX62">
        <v>1</v>
      </c>
      <c r="FY62">
        <v>6</v>
      </c>
      <c r="FZ62">
        <v>4</v>
      </c>
      <c r="GA62">
        <v>1</v>
      </c>
      <c r="GB62">
        <v>4</v>
      </c>
      <c r="GC62">
        <v>2</v>
      </c>
      <c r="GD62">
        <v>1</v>
      </c>
      <c r="GE62">
        <v>4</v>
      </c>
      <c r="GF62">
        <v>4</v>
      </c>
      <c r="GG62">
        <v>1</v>
      </c>
      <c r="GH62">
        <v>3</v>
      </c>
      <c r="GI62">
        <v>3</v>
      </c>
      <c r="GJ62">
        <v>0</v>
      </c>
      <c r="GK62">
        <v>0</v>
      </c>
      <c r="GL62">
        <v>0</v>
      </c>
      <c r="GM62">
        <v>2</v>
      </c>
      <c r="GN62">
        <v>2</v>
      </c>
      <c r="GO62">
        <v>3</v>
      </c>
      <c r="GP62">
        <v>1</v>
      </c>
      <c r="GQ62">
        <v>1</v>
      </c>
      <c r="GR62">
        <v>2</v>
      </c>
      <c r="GS62">
        <v>0</v>
      </c>
      <c r="GT62">
        <v>1</v>
      </c>
      <c r="GU62">
        <v>0</v>
      </c>
      <c r="GV62">
        <v>1</v>
      </c>
      <c r="GW62">
        <v>2</v>
      </c>
      <c r="GX62">
        <v>4</v>
      </c>
      <c r="GY62">
        <v>0</v>
      </c>
      <c r="GZ62">
        <v>0</v>
      </c>
      <c r="HA62">
        <v>0</v>
      </c>
    </row>
    <row r="63" spans="1:209" ht="17" x14ac:dyDescent="0.2">
      <c r="B63" s="9"/>
      <c r="C63" s="3"/>
      <c r="D63" s="35"/>
      <c r="E63" s="21"/>
      <c r="F63" s="21"/>
      <c r="G63" s="21"/>
      <c r="H63" s="21"/>
      <c r="I63" s="41"/>
      <c r="J63" s="21"/>
      <c r="K63" s="21"/>
      <c r="L63" s="21"/>
      <c r="M63" s="21"/>
      <c r="N63" s="21"/>
      <c r="O63" s="21"/>
      <c r="P63" s="21"/>
      <c r="Q63" s="41"/>
      <c r="R63" s="45"/>
      <c r="S63" s="21"/>
      <c r="T63" s="21"/>
      <c r="U63" s="21"/>
      <c r="V63" s="21"/>
      <c r="W63" s="22"/>
      <c r="AC63" t="s">
        <v>220</v>
      </c>
      <c r="AD63" t="s">
        <v>205</v>
      </c>
      <c r="AE63">
        <v>1</v>
      </c>
      <c r="AF63">
        <v>22</v>
      </c>
      <c r="AG63">
        <v>0</v>
      </c>
      <c r="AH63">
        <v>0</v>
      </c>
      <c r="AI63">
        <v>0</v>
      </c>
      <c r="AJ63">
        <v>0</v>
      </c>
      <c r="AK63">
        <v>0</v>
      </c>
      <c r="AL63">
        <v>0</v>
      </c>
      <c r="AM63">
        <v>0</v>
      </c>
      <c r="AN63">
        <v>1</v>
      </c>
      <c r="AO63">
        <v>0</v>
      </c>
      <c r="AP63">
        <v>0</v>
      </c>
      <c r="AQ63">
        <v>1</v>
      </c>
      <c r="AR63">
        <v>0</v>
      </c>
      <c r="AS63">
        <v>0</v>
      </c>
      <c r="AT63">
        <v>1</v>
      </c>
      <c r="AU63">
        <v>0</v>
      </c>
      <c r="AV63">
        <v>1</v>
      </c>
      <c r="AW63">
        <v>0</v>
      </c>
      <c r="AX63">
        <v>0</v>
      </c>
      <c r="AY63">
        <v>0</v>
      </c>
      <c r="AZ63">
        <v>0</v>
      </c>
      <c r="BA63">
        <v>0</v>
      </c>
      <c r="BB63">
        <v>0</v>
      </c>
      <c r="BC63">
        <v>0</v>
      </c>
      <c r="BD63">
        <v>1</v>
      </c>
      <c r="BE63">
        <v>0</v>
      </c>
      <c r="BF63">
        <v>0</v>
      </c>
      <c r="BG63">
        <v>1</v>
      </c>
      <c r="BH63">
        <v>0</v>
      </c>
      <c r="BI63">
        <v>0</v>
      </c>
      <c r="BJ63">
        <v>1</v>
      </c>
      <c r="BK63">
        <v>0</v>
      </c>
      <c r="BL63">
        <v>1</v>
      </c>
      <c r="BM63">
        <v>0</v>
      </c>
      <c r="BN63">
        <v>0</v>
      </c>
      <c r="BO63">
        <v>0</v>
      </c>
      <c r="BP63">
        <v>0</v>
      </c>
      <c r="BQ63">
        <v>0</v>
      </c>
      <c r="BR63">
        <v>0</v>
      </c>
      <c r="BS63">
        <v>0</v>
      </c>
      <c r="BT63">
        <v>1</v>
      </c>
      <c r="BU63">
        <v>0</v>
      </c>
      <c r="BV63">
        <v>0</v>
      </c>
      <c r="BW63">
        <v>1</v>
      </c>
      <c r="BX63">
        <v>0</v>
      </c>
      <c r="BY63">
        <v>0</v>
      </c>
      <c r="BZ63">
        <v>1</v>
      </c>
      <c r="CA63">
        <v>0</v>
      </c>
      <c r="CB63">
        <v>1</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2</v>
      </c>
      <c r="GD63">
        <v>0</v>
      </c>
      <c r="GE63">
        <v>1</v>
      </c>
      <c r="GF63">
        <v>0</v>
      </c>
      <c r="GG63">
        <v>0</v>
      </c>
      <c r="GH63">
        <v>0</v>
      </c>
      <c r="GI63">
        <v>1</v>
      </c>
      <c r="GJ63">
        <v>1</v>
      </c>
      <c r="GK63">
        <v>0</v>
      </c>
      <c r="GL63">
        <v>0</v>
      </c>
      <c r="GM63">
        <v>0</v>
      </c>
      <c r="GN63">
        <v>0</v>
      </c>
      <c r="GO63">
        <v>0</v>
      </c>
      <c r="GP63">
        <v>0</v>
      </c>
      <c r="GQ63">
        <v>0</v>
      </c>
      <c r="GR63">
        <v>0</v>
      </c>
      <c r="GS63">
        <v>0</v>
      </c>
      <c r="GT63">
        <v>0</v>
      </c>
      <c r="GU63">
        <v>0</v>
      </c>
      <c r="GV63">
        <v>0</v>
      </c>
      <c r="GW63">
        <v>0</v>
      </c>
      <c r="GX63">
        <v>0</v>
      </c>
      <c r="GY63">
        <v>0</v>
      </c>
      <c r="GZ63">
        <v>0</v>
      </c>
      <c r="HA63">
        <v>0</v>
      </c>
    </row>
    <row r="64" spans="1:209" x14ac:dyDescent="0.2">
      <c r="B64" s="10"/>
      <c r="C64" s="3"/>
      <c r="D64" s="35"/>
      <c r="E64" s="21"/>
      <c r="F64" s="21"/>
      <c r="G64" s="21"/>
      <c r="H64" s="21"/>
      <c r="I64" s="41"/>
      <c r="J64" s="21"/>
      <c r="K64" s="21"/>
      <c r="L64" s="21"/>
      <c r="M64" s="21"/>
      <c r="N64" s="21"/>
      <c r="O64" s="21"/>
      <c r="P64" s="21"/>
      <c r="Q64" s="41"/>
      <c r="R64" s="45"/>
      <c r="S64" s="21"/>
      <c r="T64" s="21"/>
      <c r="U64" s="21"/>
      <c r="V64" s="21"/>
      <c r="W64" s="22"/>
      <c r="AC64" t="s">
        <v>16</v>
      </c>
      <c r="AD64" t="s">
        <v>205</v>
      </c>
      <c r="AE64">
        <v>1</v>
      </c>
      <c r="AF64">
        <v>96</v>
      </c>
      <c r="AG64">
        <v>1</v>
      </c>
      <c r="AH64">
        <v>0</v>
      </c>
      <c r="AI64">
        <v>0</v>
      </c>
      <c r="AJ64">
        <v>1</v>
      </c>
      <c r="AK64">
        <v>11</v>
      </c>
      <c r="AL64">
        <v>9</v>
      </c>
      <c r="AM64">
        <v>0</v>
      </c>
      <c r="AN64">
        <v>17</v>
      </c>
      <c r="AO64">
        <v>5</v>
      </c>
      <c r="AP64">
        <v>0</v>
      </c>
      <c r="AQ64">
        <v>4</v>
      </c>
      <c r="AR64">
        <v>0</v>
      </c>
      <c r="AS64">
        <v>0</v>
      </c>
      <c r="AT64">
        <v>1</v>
      </c>
      <c r="AU64">
        <v>0</v>
      </c>
      <c r="AV64">
        <v>0</v>
      </c>
      <c r="AW64">
        <v>0</v>
      </c>
      <c r="AX64">
        <v>0</v>
      </c>
      <c r="AY64">
        <v>0</v>
      </c>
      <c r="AZ64">
        <v>1</v>
      </c>
      <c r="BA64">
        <v>11</v>
      </c>
      <c r="BB64">
        <v>8</v>
      </c>
      <c r="BC64">
        <v>0</v>
      </c>
      <c r="BD64">
        <v>17</v>
      </c>
      <c r="BE64">
        <v>4</v>
      </c>
      <c r="BF64">
        <v>0</v>
      </c>
      <c r="BG64">
        <v>4</v>
      </c>
      <c r="BH64">
        <v>0</v>
      </c>
      <c r="BI64">
        <v>0</v>
      </c>
      <c r="BJ64">
        <v>1</v>
      </c>
      <c r="BK64">
        <v>0</v>
      </c>
      <c r="BL64">
        <v>0</v>
      </c>
      <c r="BM64">
        <v>0</v>
      </c>
      <c r="BN64">
        <v>0</v>
      </c>
      <c r="BO64">
        <v>0</v>
      </c>
      <c r="BP64">
        <v>1</v>
      </c>
      <c r="BQ64">
        <v>1</v>
      </c>
      <c r="BR64">
        <v>0.88888888888888895</v>
      </c>
      <c r="BS64">
        <v>0</v>
      </c>
      <c r="BT64">
        <v>1</v>
      </c>
      <c r="BU64">
        <v>0.8</v>
      </c>
      <c r="BV64">
        <v>0</v>
      </c>
      <c r="BW64">
        <v>1</v>
      </c>
      <c r="BX64">
        <v>0</v>
      </c>
      <c r="BY64">
        <v>0</v>
      </c>
      <c r="BZ64">
        <v>1</v>
      </c>
      <c r="CA64">
        <v>0</v>
      </c>
      <c r="CB64">
        <v>0</v>
      </c>
      <c r="CC64">
        <v>0</v>
      </c>
      <c r="CD64">
        <v>0</v>
      </c>
      <c r="CE64">
        <v>0</v>
      </c>
      <c r="CF64">
        <v>0</v>
      </c>
      <c r="CG64">
        <v>0</v>
      </c>
      <c r="CH64">
        <v>0</v>
      </c>
      <c r="CI64">
        <v>0</v>
      </c>
      <c r="CJ64">
        <v>1</v>
      </c>
      <c r="CK64">
        <v>1</v>
      </c>
      <c r="CL64">
        <v>0</v>
      </c>
      <c r="CM64">
        <v>0</v>
      </c>
      <c r="CN64">
        <v>0</v>
      </c>
      <c r="CO64">
        <v>0</v>
      </c>
      <c r="CP64">
        <v>0</v>
      </c>
      <c r="CQ64">
        <v>0</v>
      </c>
      <c r="CR64">
        <v>0</v>
      </c>
      <c r="CS64">
        <v>0</v>
      </c>
      <c r="CT64">
        <v>0</v>
      </c>
      <c r="CU64">
        <v>0</v>
      </c>
      <c r="CV64">
        <v>0</v>
      </c>
      <c r="CW64">
        <v>0</v>
      </c>
      <c r="CX64">
        <v>0</v>
      </c>
      <c r="CY64">
        <v>0</v>
      </c>
      <c r="CZ64">
        <v>2</v>
      </c>
      <c r="DA64">
        <v>0</v>
      </c>
      <c r="DB64">
        <v>0</v>
      </c>
      <c r="DC64">
        <v>0</v>
      </c>
      <c r="DD64">
        <v>1</v>
      </c>
      <c r="DE64">
        <v>0</v>
      </c>
      <c r="DF64">
        <v>0</v>
      </c>
      <c r="DG64">
        <v>0</v>
      </c>
      <c r="DH64">
        <v>0</v>
      </c>
      <c r="DI64">
        <v>0</v>
      </c>
      <c r="DJ64">
        <v>0</v>
      </c>
      <c r="DK64">
        <v>0</v>
      </c>
      <c r="DL64">
        <v>0</v>
      </c>
      <c r="DM64">
        <v>0</v>
      </c>
      <c r="DN64">
        <v>0</v>
      </c>
      <c r="DO64">
        <v>0</v>
      </c>
      <c r="DP64">
        <v>0</v>
      </c>
      <c r="DQ64">
        <v>0</v>
      </c>
      <c r="DR64">
        <v>0</v>
      </c>
      <c r="DS64">
        <v>1</v>
      </c>
      <c r="DT64">
        <v>1</v>
      </c>
      <c r="DU64">
        <v>0</v>
      </c>
      <c r="DV64">
        <v>0</v>
      </c>
      <c r="DW64">
        <v>0</v>
      </c>
      <c r="DX64">
        <v>0</v>
      </c>
      <c r="DY64">
        <v>0</v>
      </c>
      <c r="DZ64">
        <v>0</v>
      </c>
      <c r="EA64">
        <v>0</v>
      </c>
      <c r="EB64">
        <v>0</v>
      </c>
      <c r="EC64">
        <v>0</v>
      </c>
      <c r="ED64">
        <v>1</v>
      </c>
      <c r="EE64">
        <v>0</v>
      </c>
      <c r="EF64">
        <v>0</v>
      </c>
      <c r="EG64">
        <v>0</v>
      </c>
      <c r="EH64">
        <v>0</v>
      </c>
      <c r="EI64">
        <v>1</v>
      </c>
      <c r="EJ64">
        <v>0</v>
      </c>
      <c r="EK64">
        <v>0</v>
      </c>
      <c r="EL64">
        <v>0</v>
      </c>
      <c r="EM64">
        <v>0</v>
      </c>
      <c r="EN64">
        <v>1</v>
      </c>
      <c r="EO64">
        <v>0</v>
      </c>
      <c r="EP64">
        <v>0</v>
      </c>
      <c r="EQ64">
        <v>1</v>
      </c>
      <c r="ER64">
        <v>0</v>
      </c>
      <c r="ES64">
        <v>1</v>
      </c>
      <c r="ET64">
        <v>0</v>
      </c>
      <c r="EU64">
        <v>0</v>
      </c>
      <c r="EV64">
        <v>0</v>
      </c>
      <c r="EW64">
        <v>0</v>
      </c>
      <c r="EX64">
        <v>0</v>
      </c>
      <c r="EY64">
        <v>0</v>
      </c>
      <c r="EZ64">
        <v>0</v>
      </c>
      <c r="FA64">
        <v>0</v>
      </c>
      <c r="FB64">
        <v>0</v>
      </c>
      <c r="FC64">
        <v>0</v>
      </c>
      <c r="FD64">
        <v>1</v>
      </c>
      <c r="FE64">
        <v>0</v>
      </c>
      <c r="FF64">
        <v>0</v>
      </c>
      <c r="FG64">
        <v>0</v>
      </c>
      <c r="FH64">
        <v>0</v>
      </c>
      <c r="FI64">
        <v>0</v>
      </c>
      <c r="FJ64">
        <v>0</v>
      </c>
      <c r="FK64">
        <v>0</v>
      </c>
      <c r="FL64">
        <v>0</v>
      </c>
      <c r="FM64">
        <v>0</v>
      </c>
      <c r="FN64">
        <v>0</v>
      </c>
      <c r="FO64">
        <v>0</v>
      </c>
      <c r="FP64">
        <v>0</v>
      </c>
      <c r="FQ64">
        <v>0</v>
      </c>
      <c r="FR64">
        <v>0</v>
      </c>
      <c r="FS64">
        <v>0</v>
      </c>
      <c r="FT64">
        <v>0</v>
      </c>
      <c r="FU64">
        <v>0</v>
      </c>
      <c r="FV64">
        <v>0</v>
      </c>
      <c r="FW64">
        <v>6</v>
      </c>
      <c r="FX64">
        <v>0</v>
      </c>
      <c r="FY64">
        <v>2</v>
      </c>
      <c r="FZ64">
        <v>0</v>
      </c>
      <c r="GA64">
        <v>0</v>
      </c>
      <c r="GB64">
        <v>0</v>
      </c>
      <c r="GC64">
        <v>0</v>
      </c>
      <c r="GD64">
        <v>0</v>
      </c>
      <c r="GE64">
        <v>0</v>
      </c>
      <c r="GF64">
        <v>3</v>
      </c>
      <c r="GG64">
        <v>0</v>
      </c>
      <c r="GH64">
        <v>0</v>
      </c>
      <c r="GI64">
        <v>1</v>
      </c>
      <c r="GJ64">
        <v>0</v>
      </c>
      <c r="GK64">
        <v>0</v>
      </c>
      <c r="GL64">
        <v>0</v>
      </c>
      <c r="GM64">
        <v>2</v>
      </c>
      <c r="GN64">
        <v>0</v>
      </c>
      <c r="GO64">
        <v>1</v>
      </c>
      <c r="GP64">
        <v>1</v>
      </c>
      <c r="GQ64">
        <v>0</v>
      </c>
      <c r="GR64">
        <v>5</v>
      </c>
      <c r="GS64">
        <v>1</v>
      </c>
      <c r="GT64">
        <v>0</v>
      </c>
      <c r="GU64">
        <v>1</v>
      </c>
      <c r="GV64">
        <v>0</v>
      </c>
      <c r="GW64">
        <v>0</v>
      </c>
      <c r="GX64">
        <v>0</v>
      </c>
      <c r="GY64">
        <v>0</v>
      </c>
      <c r="GZ64">
        <v>0</v>
      </c>
      <c r="HA64">
        <v>0</v>
      </c>
    </row>
    <row r="65" spans="2:209" x14ac:dyDescent="0.2">
      <c r="C65" s="3" t="s">
        <v>11</v>
      </c>
      <c r="D65" s="35"/>
      <c r="E65" s="21"/>
      <c r="F65" s="21"/>
      <c r="G65" s="21"/>
      <c r="H65" s="21"/>
      <c r="I65" s="41"/>
      <c r="J65" s="21"/>
      <c r="K65" s="21"/>
      <c r="L65" s="21"/>
      <c r="M65" s="21"/>
      <c r="N65" s="21"/>
      <c r="O65" s="21"/>
      <c r="P65" s="21"/>
      <c r="Q65" s="41"/>
      <c r="R65" s="45"/>
      <c r="S65" s="21"/>
      <c r="T65" s="21"/>
      <c r="U65" s="21"/>
      <c r="V65" s="21"/>
      <c r="W65" s="22"/>
      <c r="AC65" t="s">
        <v>20</v>
      </c>
      <c r="AD65" t="s">
        <v>242</v>
      </c>
      <c r="AE65">
        <v>1</v>
      </c>
      <c r="AF65">
        <v>96</v>
      </c>
      <c r="AG65">
        <v>1</v>
      </c>
      <c r="AH65">
        <v>0</v>
      </c>
      <c r="AI65">
        <v>0</v>
      </c>
      <c r="AJ65">
        <v>0</v>
      </c>
      <c r="AK65">
        <v>0</v>
      </c>
      <c r="AL65">
        <v>11</v>
      </c>
      <c r="AM65">
        <v>0</v>
      </c>
      <c r="AN65">
        <v>0</v>
      </c>
      <c r="AO65">
        <v>4</v>
      </c>
      <c r="AP65">
        <v>0</v>
      </c>
      <c r="AQ65">
        <v>0</v>
      </c>
      <c r="AR65">
        <v>1</v>
      </c>
      <c r="AS65">
        <v>0</v>
      </c>
      <c r="AT65">
        <v>0</v>
      </c>
      <c r="AU65">
        <v>7</v>
      </c>
      <c r="AV65">
        <v>0</v>
      </c>
      <c r="AW65">
        <v>0</v>
      </c>
      <c r="AX65">
        <v>0</v>
      </c>
      <c r="AY65">
        <v>0</v>
      </c>
      <c r="AZ65">
        <v>0</v>
      </c>
      <c r="BA65">
        <v>0</v>
      </c>
      <c r="BB65">
        <v>8</v>
      </c>
      <c r="BC65">
        <v>0</v>
      </c>
      <c r="BD65">
        <v>0</v>
      </c>
      <c r="BE65">
        <v>2</v>
      </c>
      <c r="BF65">
        <v>0</v>
      </c>
      <c r="BG65">
        <v>0</v>
      </c>
      <c r="BH65">
        <v>1</v>
      </c>
      <c r="BI65">
        <v>0</v>
      </c>
      <c r="BJ65">
        <v>0</v>
      </c>
      <c r="BK65">
        <v>4</v>
      </c>
      <c r="BL65">
        <v>0</v>
      </c>
      <c r="BM65">
        <v>0</v>
      </c>
      <c r="BN65">
        <v>0</v>
      </c>
      <c r="BO65">
        <v>0</v>
      </c>
      <c r="BP65">
        <v>0</v>
      </c>
      <c r="BQ65">
        <v>0</v>
      </c>
      <c r="BR65">
        <v>0.72727272727272696</v>
      </c>
      <c r="BS65">
        <v>0</v>
      </c>
      <c r="BT65">
        <v>0</v>
      </c>
      <c r="BU65">
        <v>0.5</v>
      </c>
      <c r="BV65">
        <v>0</v>
      </c>
      <c r="BW65">
        <v>0</v>
      </c>
      <c r="BX65">
        <v>1</v>
      </c>
      <c r="BY65">
        <v>0</v>
      </c>
      <c r="BZ65">
        <v>0</v>
      </c>
      <c r="CA65">
        <v>0.57142857142857095</v>
      </c>
      <c r="CB65">
        <v>0</v>
      </c>
      <c r="CC65">
        <v>0</v>
      </c>
      <c r="CD65">
        <v>0</v>
      </c>
      <c r="CE65">
        <v>0</v>
      </c>
      <c r="CF65">
        <v>0</v>
      </c>
      <c r="CG65">
        <v>1</v>
      </c>
      <c r="CH65">
        <v>1</v>
      </c>
      <c r="CI65">
        <v>0</v>
      </c>
      <c r="CJ65">
        <v>0</v>
      </c>
      <c r="CK65">
        <v>1</v>
      </c>
      <c r="CL65">
        <v>0</v>
      </c>
      <c r="CM65">
        <v>0</v>
      </c>
      <c r="CN65">
        <v>0</v>
      </c>
      <c r="CO65">
        <v>0</v>
      </c>
      <c r="CP65">
        <v>0</v>
      </c>
      <c r="CQ65">
        <v>0</v>
      </c>
      <c r="CR65">
        <v>0</v>
      </c>
      <c r="CS65">
        <v>0</v>
      </c>
      <c r="CT65">
        <v>0</v>
      </c>
      <c r="CU65">
        <v>0</v>
      </c>
      <c r="CV65">
        <v>0</v>
      </c>
      <c r="CW65">
        <v>0</v>
      </c>
      <c r="CX65">
        <v>0</v>
      </c>
      <c r="CY65">
        <v>0</v>
      </c>
      <c r="CZ65">
        <v>0</v>
      </c>
      <c r="DA65">
        <v>0</v>
      </c>
      <c r="DB65">
        <v>0</v>
      </c>
      <c r="DC65">
        <v>0</v>
      </c>
      <c r="DD65">
        <v>1</v>
      </c>
      <c r="DE65">
        <v>0</v>
      </c>
      <c r="DF65">
        <v>0</v>
      </c>
      <c r="DG65">
        <v>1</v>
      </c>
      <c r="DH65">
        <v>0</v>
      </c>
      <c r="DI65">
        <v>0</v>
      </c>
      <c r="DJ65">
        <v>0</v>
      </c>
      <c r="DK65">
        <v>0</v>
      </c>
      <c r="DL65">
        <v>0</v>
      </c>
      <c r="DM65">
        <v>0</v>
      </c>
      <c r="DN65">
        <v>1</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1</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1</v>
      </c>
      <c r="FX65">
        <v>0</v>
      </c>
      <c r="FY65">
        <v>0</v>
      </c>
      <c r="FZ65">
        <v>12</v>
      </c>
      <c r="GA65">
        <v>0</v>
      </c>
      <c r="GB65">
        <v>0</v>
      </c>
      <c r="GC65">
        <v>4</v>
      </c>
      <c r="GD65">
        <v>0</v>
      </c>
      <c r="GE65">
        <v>0</v>
      </c>
      <c r="GF65">
        <v>2</v>
      </c>
      <c r="GG65">
        <v>0</v>
      </c>
      <c r="GH65">
        <v>0</v>
      </c>
      <c r="GI65">
        <v>2</v>
      </c>
      <c r="GJ65">
        <v>1</v>
      </c>
      <c r="GK65">
        <v>0</v>
      </c>
      <c r="GL65">
        <v>0</v>
      </c>
      <c r="GM65">
        <v>1</v>
      </c>
      <c r="GN65">
        <v>0</v>
      </c>
      <c r="GO65">
        <v>0</v>
      </c>
      <c r="GP65">
        <v>5</v>
      </c>
      <c r="GQ65">
        <v>0</v>
      </c>
      <c r="GR65">
        <v>0</v>
      </c>
      <c r="GS65">
        <v>0</v>
      </c>
      <c r="GT65">
        <v>0</v>
      </c>
      <c r="GU65">
        <v>0</v>
      </c>
      <c r="GV65">
        <v>0</v>
      </c>
      <c r="GW65">
        <v>0</v>
      </c>
      <c r="GX65">
        <v>0</v>
      </c>
      <c r="GY65">
        <v>1</v>
      </c>
      <c r="GZ65">
        <v>0</v>
      </c>
      <c r="HA65">
        <v>0</v>
      </c>
    </row>
    <row r="66" spans="2:209" ht="17" x14ac:dyDescent="0.2">
      <c r="B66" s="9"/>
      <c r="C66" s="3"/>
      <c r="D66" s="35"/>
      <c r="E66" s="21"/>
      <c r="F66" s="21"/>
      <c r="G66" s="21"/>
      <c r="H66" s="21"/>
      <c r="I66" s="41"/>
      <c r="J66" s="21"/>
      <c r="K66" s="21"/>
      <c r="L66" s="21"/>
      <c r="M66" s="21"/>
      <c r="N66" s="21"/>
      <c r="O66" s="21"/>
      <c r="P66" s="21"/>
      <c r="Q66" s="41"/>
      <c r="R66" s="45"/>
      <c r="S66" s="21"/>
      <c r="T66" s="21"/>
      <c r="U66" s="21"/>
      <c r="V66" s="21"/>
      <c r="W66" s="22"/>
      <c r="AC66" t="s">
        <v>250</v>
      </c>
      <c r="AD66" t="s">
        <v>242</v>
      </c>
      <c r="AE66">
        <v>1</v>
      </c>
      <c r="AF66">
        <v>53</v>
      </c>
      <c r="AG66">
        <v>1</v>
      </c>
      <c r="AH66">
        <v>0</v>
      </c>
      <c r="AI66">
        <v>0</v>
      </c>
      <c r="AJ66">
        <v>1</v>
      </c>
      <c r="AK66">
        <v>0</v>
      </c>
      <c r="AL66">
        <v>0</v>
      </c>
      <c r="AM66">
        <v>8</v>
      </c>
      <c r="AN66">
        <v>2</v>
      </c>
      <c r="AO66">
        <v>0</v>
      </c>
      <c r="AP66">
        <v>4</v>
      </c>
      <c r="AQ66">
        <v>1</v>
      </c>
      <c r="AR66">
        <v>0</v>
      </c>
      <c r="AS66">
        <v>4</v>
      </c>
      <c r="AT66">
        <v>1</v>
      </c>
      <c r="AU66">
        <v>1</v>
      </c>
      <c r="AV66">
        <v>0</v>
      </c>
      <c r="AW66">
        <v>0</v>
      </c>
      <c r="AX66">
        <v>0</v>
      </c>
      <c r="AY66">
        <v>0</v>
      </c>
      <c r="AZ66">
        <v>1</v>
      </c>
      <c r="BA66">
        <v>0</v>
      </c>
      <c r="BB66">
        <v>0</v>
      </c>
      <c r="BC66">
        <v>6</v>
      </c>
      <c r="BD66">
        <v>1</v>
      </c>
      <c r="BE66">
        <v>0</v>
      </c>
      <c r="BF66">
        <v>2</v>
      </c>
      <c r="BG66">
        <v>1</v>
      </c>
      <c r="BH66">
        <v>0</v>
      </c>
      <c r="BI66">
        <v>2</v>
      </c>
      <c r="BJ66">
        <v>1</v>
      </c>
      <c r="BK66">
        <v>1</v>
      </c>
      <c r="BL66">
        <v>0</v>
      </c>
      <c r="BM66">
        <v>0</v>
      </c>
      <c r="BN66">
        <v>0</v>
      </c>
      <c r="BO66">
        <v>0</v>
      </c>
      <c r="BP66">
        <v>1</v>
      </c>
      <c r="BQ66">
        <v>0</v>
      </c>
      <c r="BR66">
        <v>0</v>
      </c>
      <c r="BS66">
        <v>0.75</v>
      </c>
      <c r="BT66">
        <v>0.5</v>
      </c>
      <c r="BU66">
        <v>0</v>
      </c>
      <c r="BV66">
        <v>0.5</v>
      </c>
      <c r="BW66">
        <v>1</v>
      </c>
      <c r="BX66">
        <v>0</v>
      </c>
      <c r="BY66">
        <v>0.5</v>
      </c>
      <c r="BZ66">
        <v>1</v>
      </c>
      <c r="CA66">
        <v>1</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1</v>
      </c>
      <c r="CW66">
        <v>0</v>
      </c>
      <c r="CX66">
        <v>0</v>
      </c>
      <c r="CY66">
        <v>3</v>
      </c>
      <c r="CZ66">
        <v>0</v>
      </c>
      <c r="DA66">
        <v>0</v>
      </c>
      <c r="DB66">
        <v>1</v>
      </c>
      <c r="DC66">
        <v>0</v>
      </c>
      <c r="DD66">
        <v>0</v>
      </c>
      <c r="DE66">
        <v>0</v>
      </c>
      <c r="DF66">
        <v>2</v>
      </c>
      <c r="DG66">
        <v>0</v>
      </c>
      <c r="DH66">
        <v>0</v>
      </c>
      <c r="DI66">
        <v>0</v>
      </c>
      <c r="DJ66">
        <v>0</v>
      </c>
      <c r="DK66">
        <v>0</v>
      </c>
      <c r="DL66">
        <v>0</v>
      </c>
      <c r="DM66">
        <v>0</v>
      </c>
      <c r="DN66">
        <v>0</v>
      </c>
      <c r="DO66">
        <v>1</v>
      </c>
      <c r="DP66">
        <v>0</v>
      </c>
      <c r="DQ66">
        <v>0</v>
      </c>
      <c r="DR66">
        <v>0</v>
      </c>
      <c r="DS66">
        <v>0</v>
      </c>
      <c r="DT66">
        <v>0</v>
      </c>
      <c r="DU66">
        <v>1</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3</v>
      </c>
      <c r="FY66">
        <v>1</v>
      </c>
      <c r="FZ66">
        <v>0</v>
      </c>
      <c r="GA66">
        <v>8</v>
      </c>
      <c r="GB66">
        <v>1</v>
      </c>
      <c r="GC66">
        <v>0</v>
      </c>
      <c r="GD66">
        <v>6</v>
      </c>
      <c r="GE66">
        <v>2</v>
      </c>
      <c r="GF66">
        <v>0</v>
      </c>
      <c r="GG66">
        <v>7</v>
      </c>
      <c r="GH66">
        <v>2</v>
      </c>
      <c r="GI66">
        <v>1</v>
      </c>
      <c r="GJ66">
        <v>0</v>
      </c>
      <c r="GK66">
        <v>0</v>
      </c>
      <c r="GL66">
        <v>0</v>
      </c>
      <c r="GM66">
        <v>0</v>
      </c>
      <c r="GN66">
        <v>1</v>
      </c>
      <c r="GO66">
        <v>0</v>
      </c>
      <c r="GP66">
        <v>0</v>
      </c>
      <c r="GQ66">
        <v>3</v>
      </c>
      <c r="GR66">
        <v>1</v>
      </c>
      <c r="GS66">
        <v>0</v>
      </c>
      <c r="GT66">
        <v>0</v>
      </c>
      <c r="GU66">
        <v>0</v>
      </c>
      <c r="GV66">
        <v>0</v>
      </c>
      <c r="GW66">
        <v>1</v>
      </c>
      <c r="GX66">
        <v>0</v>
      </c>
      <c r="GY66">
        <v>0</v>
      </c>
      <c r="GZ66">
        <v>0</v>
      </c>
      <c r="HA66">
        <v>0</v>
      </c>
    </row>
    <row r="67" spans="2:209" x14ac:dyDescent="0.2">
      <c r="C67" s="3"/>
      <c r="D67" s="35">
        <f>B48</f>
        <v>39</v>
      </c>
      <c r="E67" s="21"/>
      <c r="F67" s="21"/>
      <c r="G67" s="36"/>
      <c r="H67" s="39">
        <f>B47</f>
        <v>13</v>
      </c>
      <c r="I67" s="40"/>
      <c r="J67" s="44">
        <f>B47</f>
        <v>13</v>
      </c>
      <c r="K67" s="27">
        <f>B47</f>
        <v>13</v>
      </c>
      <c r="L67" s="27"/>
      <c r="M67" s="27"/>
      <c r="N67" s="27"/>
      <c r="O67" s="27"/>
      <c r="P67" s="27"/>
      <c r="Q67" s="40">
        <f>B47</f>
        <v>13</v>
      </c>
      <c r="R67" s="44">
        <f>B47</f>
        <v>13</v>
      </c>
      <c r="S67" s="28"/>
      <c r="T67" s="20">
        <f>B50</f>
        <v>30</v>
      </c>
      <c r="U67" s="21"/>
      <c r="V67" s="21"/>
      <c r="W67" s="22"/>
      <c r="AC67" t="s">
        <v>223</v>
      </c>
      <c r="AD67" t="s">
        <v>205</v>
      </c>
      <c r="AE67">
        <v>1</v>
      </c>
      <c r="AF67">
        <v>52</v>
      </c>
      <c r="AG67">
        <v>1</v>
      </c>
      <c r="AH67">
        <v>0</v>
      </c>
      <c r="AI67">
        <v>0</v>
      </c>
      <c r="AJ67">
        <v>0</v>
      </c>
      <c r="AK67">
        <v>0</v>
      </c>
      <c r="AL67">
        <v>4</v>
      </c>
      <c r="AM67">
        <v>0</v>
      </c>
      <c r="AN67">
        <v>0</v>
      </c>
      <c r="AO67">
        <v>1</v>
      </c>
      <c r="AP67">
        <v>0</v>
      </c>
      <c r="AQ67">
        <v>1</v>
      </c>
      <c r="AR67">
        <v>3</v>
      </c>
      <c r="AS67">
        <v>0</v>
      </c>
      <c r="AT67">
        <v>0</v>
      </c>
      <c r="AU67">
        <v>2</v>
      </c>
      <c r="AV67">
        <v>0</v>
      </c>
      <c r="AW67">
        <v>0</v>
      </c>
      <c r="AX67">
        <v>0</v>
      </c>
      <c r="AY67">
        <v>0</v>
      </c>
      <c r="AZ67">
        <v>0</v>
      </c>
      <c r="BA67">
        <v>0</v>
      </c>
      <c r="BB67">
        <v>3</v>
      </c>
      <c r="BC67">
        <v>0</v>
      </c>
      <c r="BD67">
        <v>0</v>
      </c>
      <c r="BE67">
        <v>1</v>
      </c>
      <c r="BF67">
        <v>0</v>
      </c>
      <c r="BG67">
        <v>1</v>
      </c>
      <c r="BH67">
        <v>2</v>
      </c>
      <c r="BI67">
        <v>0</v>
      </c>
      <c r="BJ67">
        <v>0</v>
      </c>
      <c r="BK67">
        <v>0</v>
      </c>
      <c r="BL67">
        <v>0</v>
      </c>
      <c r="BM67">
        <v>0</v>
      </c>
      <c r="BN67">
        <v>0</v>
      </c>
      <c r="BO67">
        <v>0</v>
      </c>
      <c r="BP67">
        <v>0</v>
      </c>
      <c r="BQ67">
        <v>0</v>
      </c>
      <c r="BR67">
        <v>0.75</v>
      </c>
      <c r="BS67">
        <v>0</v>
      </c>
      <c r="BT67">
        <v>0</v>
      </c>
      <c r="BU67">
        <v>1</v>
      </c>
      <c r="BV67">
        <v>0</v>
      </c>
      <c r="BW67">
        <v>1</v>
      </c>
      <c r="BX67">
        <v>0.66666666666666696</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1</v>
      </c>
      <c r="DX67">
        <v>0</v>
      </c>
      <c r="DY67">
        <v>0</v>
      </c>
      <c r="DZ67">
        <v>0</v>
      </c>
      <c r="EA67">
        <v>0</v>
      </c>
      <c r="EB67">
        <v>0</v>
      </c>
      <c r="EC67">
        <v>0</v>
      </c>
      <c r="ED67">
        <v>0</v>
      </c>
      <c r="EE67">
        <v>0</v>
      </c>
      <c r="EF67">
        <v>0</v>
      </c>
      <c r="EG67">
        <v>1</v>
      </c>
      <c r="EH67">
        <v>0</v>
      </c>
      <c r="EI67">
        <v>0</v>
      </c>
      <c r="EJ67">
        <v>0</v>
      </c>
      <c r="EK67">
        <v>0</v>
      </c>
      <c r="EL67">
        <v>0</v>
      </c>
      <c r="EM67">
        <v>0</v>
      </c>
      <c r="EN67">
        <v>0</v>
      </c>
      <c r="EO67">
        <v>0</v>
      </c>
      <c r="EP67">
        <v>0</v>
      </c>
      <c r="EQ67">
        <v>0</v>
      </c>
      <c r="ER67">
        <v>0</v>
      </c>
      <c r="ES67">
        <v>0</v>
      </c>
      <c r="ET67">
        <v>0</v>
      </c>
      <c r="EU67">
        <v>0</v>
      </c>
      <c r="EV67">
        <v>0</v>
      </c>
      <c r="EW67">
        <v>0</v>
      </c>
      <c r="EX67">
        <v>0</v>
      </c>
      <c r="EY67">
        <v>0</v>
      </c>
      <c r="EZ67">
        <v>1</v>
      </c>
      <c r="FA67">
        <v>0</v>
      </c>
      <c r="FB67">
        <v>0</v>
      </c>
      <c r="FC67">
        <v>0</v>
      </c>
      <c r="FD67">
        <v>0</v>
      </c>
      <c r="FE67">
        <v>0</v>
      </c>
      <c r="FF67">
        <v>0</v>
      </c>
      <c r="FG67">
        <v>0</v>
      </c>
      <c r="FH67">
        <v>0</v>
      </c>
      <c r="FI67">
        <v>0</v>
      </c>
      <c r="FJ67">
        <v>1</v>
      </c>
      <c r="FK67">
        <v>0</v>
      </c>
      <c r="FL67">
        <v>0</v>
      </c>
      <c r="FM67">
        <v>0</v>
      </c>
      <c r="FN67">
        <v>0</v>
      </c>
      <c r="FO67">
        <v>0</v>
      </c>
      <c r="FP67">
        <v>0</v>
      </c>
      <c r="FQ67">
        <v>0</v>
      </c>
      <c r="FR67">
        <v>0</v>
      </c>
      <c r="FS67">
        <v>0</v>
      </c>
      <c r="FT67">
        <v>0</v>
      </c>
      <c r="FU67">
        <v>0</v>
      </c>
      <c r="FV67">
        <v>0</v>
      </c>
      <c r="FW67">
        <v>0</v>
      </c>
      <c r="FX67">
        <v>0</v>
      </c>
      <c r="FY67">
        <v>1</v>
      </c>
      <c r="FZ67">
        <v>5</v>
      </c>
      <c r="GA67">
        <v>1</v>
      </c>
      <c r="GB67">
        <v>1</v>
      </c>
      <c r="GC67">
        <v>1</v>
      </c>
      <c r="GD67">
        <v>0</v>
      </c>
      <c r="GE67">
        <v>0</v>
      </c>
      <c r="GF67">
        <v>8</v>
      </c>
      <c r="GG67">
        <v>2</v>
      </c>
      <c r="GH67">
        <v>1</v>
      </c>
      <c r="GI67">
        <v>4</v>
      </c>
      <c r="GJ67">
        <v>0</v>
      </c>
      <c r="GK67">
        <v>0</v>
      </c>
      <c r="GL67">
        <v>0</v>
      </c>
      <c r="GM67">
        <v>0</v>
      </c>
      <c r="GN67">
        <v>0</v>
      </c>
      <c r="GO67">
        <v>0</v>
      </c>
      <c r="GP67">
        <v>0</v>
      </c>
      <c r="GQ67">
        <v>0</v>
      </c>
      <c r="GR67">
        <v>0</v>
      </c>
      <c r="GS67">
        <v>1</v>
      </c>
      <c r="GT67">
        <v>0</v>
      </c>
      <c r="GU67">
        <v>0</v>
      </c>
      <c r="GV67">
        <v>2</v>
      </c>
      <c r="GW67">
        <v>0</v>
      </c>
      <c r="GX67">
        <v>0</v>
      </c>
      <c r="GY67">
        <v>0</v>
      </c>
      <c r="GZ67">
        <v>0</v>
      </c>
      <c r="HA67">
        <v>0</v>
      </c>
    </row>
    <row r="68" spans="2:209" x14ac:dyDescent="0.2">
      <c r="C68" s="3"/>
      <c r="D68" s="35"/>
      <c r="E68" s="21"/>
      <c r="F68" s="21"/>
      <c r="G68" s="36"/>
      <c r="H68" s="20"/>
      <c r="I68" s="41"/>
      <c r="J68" s="45"/>
      <c r="K68" s="30"/>
      <c r="L68" s="30"/>
      <c r="M68" s="30"/>
      <c r="N68" s="30"/>
      <c r="O68" s="30"/>
      <c r="P68" s="30"/>
      <c r="Q68" s="41"/>
      <c r="R68" s="45"/>
      <c r="S68" s="36"/>
      <c r="T68" s="20"/>
      <c r="U68" s="21"/>
      <c r="V68" s="21"/>
      <c r="W68" s="22"/>
      <c r="AC68" t="s">
        <v>224</v>
      </c>
      <c r="AD68" t="s">
        <v>205</v>
      </c>
      <c r="AE68">
        <v>1</v>
      </c>
      <c r="AF68">
        <v>96</v>
      </c>
      <c r="AG68">
        <v>1</v>
      </c>
      <c r="AH68">
        <v>0</v>
      </c>
      <c r="AI68">
        <v>0</v>
      </c>
      <c r="AJ68">
        <v>0</v>
      </c>
      <c r="AK68">
        <v>0</v>
      </c>
      <c r="AL68">
        <v>6</v>
      </c>
      <c r="AM68">
        <v>0</v>
      </c>
      <c r="AN68">
        <v>0</v>
      </c>
      <c r="AO68">
        <v>2</v>
      </c>
      <c r="AP68">
        <v>0</v>
      </c>
      <c r="AQ68">
        <v>0</v>
      </c>
      <c r="AR68">
        <v>1</v>
      </c>
      <c r="AS68">
        <v>0</v>
      </c>
      <c r="AT68">
        <v>0</v>
      </c>
      <c r="AU68">
        <v>2</v>
      </c>
      <c r="AV68">
        <v>0</v>
      </c>
      <c r="AW68">
        <v>0</v>
      </c>
      <c r="AX68">
        <v>0</v>
      </c>
      <c r="AY68">
        <v>0</v>
      </c>
      <c r="AZ68">
        <v>0</v>
      </c>
      <c r="BA68">
        <v>0</v>
      </c>
      <c r="BB68">
        <v>4</v>
      </c>
      <c r="BC68">
        <v>0</v>
      </c>
      <c r="BD68">
        <v>0</v>
      </c>
      <c r="BE68">
        <v>1</v>
      </c>
      <c r="BF68">
        <v>0</v>
      </c>
      <c r="BG68">
        <v>0</v>
      </c>
      <c r="BH68">
        <v>1</v>
      </c>
      <c r="BI68">
        <v>0</v>
      </c>
      <c r="BJ68">
        <v>0</v>
      </c>
      <c r="BK68">
        <v>1</v>
      </c>
      <c r="BL68">
        <v>0</v>
      </c>
      <c r="BM68">
        <v>0</v>
      </c>
      <c r="BN68">
        <v>0</v>
      </c>
      <c r="BO68">
        <v>0</v>
      </c>
      <c r="BP68">
        <v>0</v>
      </c>
      <c r="BQ68">
        <v>0</v>
      </c>
      <c r="BR68">
        <v>0.66666666666666696</v>
      </c>
      <c r="BS68">
        <v>0</v>
      </c>
      <c r="BT68">
        <v>0</v>
      </c>
      <c r="BU68">
        <v>0.5</v>
      </c>
      <c r="BV68">
        <v>0</v>
      </c>
      <c r="BW68">
        <v>0</v>
      </c>
      <c r="BX68">
        <v>1</v>
      </c>
      <c r="BY68">
        <v>0</v>
      </c>
      <c r="BZ68">
        <v>0</v>
      </c>
      <c r="CA68">
        <v>0.5</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1</v>
      </c>
      <c r="FE68">
        <v>0</v>
      </c>
      <c r="FF68">
        <v>0</v>
      </c>
      <c r="FG68">
        <v>1</v>
      </c>
      <c r="FH68">
        <v>0</v>
      </c>
      <c r="FI68">
        <v>0</v>
      </c>
      <c r="FJ68">
        <v>0</v>
      </c>
      <c r="FK68">
        <v>0</v>
      </c>
      <c r="FL68">
        <v>0</v>
      </c>
      <c r="FM68">
        <v>0</v>
      </c>
      <c r="FN68">
        <v>0</v>
      </c>
      <c r="FO68">
        <v>0</v>
      </c>
      <c r="FP68">
        <v>1</v>
      </c>
      <c r="FQ68">
        <v>0</v>
      </c>
      <c r="FR68">
        <v>0</v>
      </c>
      <c r="FS68">
        <v>0</v>
      </c>
      <c r="FT68">
        <v>0</v>
      </c>
      <c r="FU68">
        <v>0</v>
      </c>
      <c r="FV68">
        <v>0</v>
      </c>
      <c r="FW68">
        <v>3</v>
      </c>
      <c r="FX68">
        <v>0</v>
      </c>
      <c r="FY68">
        <v>0</v>
      </c>
      <c r="FZ68">
        <v>7</v>
      </c>
      <c r="GA68">
        <v>0</v>
      </c>
      <c r="GB68">
        <v>0</v>
      </c>
      <c r="GC68">
        <v>0</v>
      </c>
      <c r="GD68">
        <v>0</v>
      </c>
      <c r="GE68">
        <v>1</v>
      </c>
      <c r="GF68">
        <v>2</v>
      </c>
      <c r="GG68">
        <v>0</v>
      </c>
      <c r="GH68">
        <v>0</v>
      </c>
      <c r="GI68">
        <v>2</v>
      </c>
      <c r="GJ68">
        <v>0</v>
      </c>
      <c r="GK68">
        <v>0</v>
      </c>
      <c r="GL68">
        <v>0</v>
      </c>
      <c r="GM68">
        <v>0</v>
      </c>
      <c r="GN68">
        <v>0</v>
      </c>
      <c r="GO68">
        <v>0</v>
      </c>
      <c r="GP68">
        <v>0</v>
      </c>
      <c r="GQ68">
        <v>0</v>
      </c>
      <c r="GR68">
        <v>0</v>
      </c>
      <c r="GS68">
        <v>0</v>
      </c>
      <c r="GT68">
        <v>0</v>
      </c>
      <c r="GU68">
        <v>0</v>
      </c>
      <c r="GV68">
        <v>1</v>
      </c>
      <c r="GW68">
        <v>0</v>
      </c>
      <c r="GX68">
        <v>0</v>
      </c>
      <c r="GY68">
        <v>0</v>
      </c>
      <c r="GZ68">
        <v>0</v>
      </c>
      <c r="HA68">
        <v>0</v>
      </c>
    </row>
    <row r="69" spans="2:209" x14ac:dyDescent="0.2">
      <c r="C69" s="3"/>
      <c r="D69" s="35"/>
      <c r="E69" s="21"/>
      <c r="F69" s="21"/>
      <c r="G69" s="36"/>
      <c r="H69" s="20"/>
      <c r="I69" s="41"/>
      <c r="J69" s="45"/>
      <c r="K69" s="26">
        <f>B46</f>
        <v>2</v>
      </c>
      <c r="L69" s="27"/>
      <c r="M69" s="27"/>
      <c r="N69" s="27"/>
      <c r="O69" s="27"/>
      <c r="P69" s="28"/>
      <c r="Q69" s="41"/>
      <c r="R69" s="45"/>
      <c r="S69" s="36"/>
      <c r="T69" s="20"/>
      <c r="U69" s="21"/>
      <c r="V69" s="21"/>
      <c r="W69" s="22"/>
    </row>
    <row r="70" spans="2:209" x14ac:dyDescent="0.2">
      <c r="C70" s="3"/>
      <c r="D70" s="37"/>
      <c r="E70" s="24"/>
      <c r="F70" s="24"/>
      <c r="G70" s="38"/>
      <c r="H70" s="42"/>
      <c r="I70" s="43"/>
      <c r="J70" s="46"/>
      <c r="K70" s="29"/>
      <c r="L70" s="30"/>
      <c r="M70" s="30"/>
      <c r="N70" s="30"/>
      <c r="O70" s="30"/>
      <c r="P70" s="31"/>
      <c r="Q70" s="43"/>
      <c r="R70" s="46"/>
      <c r="S70" s="31"/>
      <c r="T70" s="23"/>
      <c r="U70" s="24"/>
      <c r="V70" s="24"/>
      <c r="W70" s="25"/>
    </row>
    <row r="71" spans="2:209" x14ac:dyDescent="0.2">
      <c r="D71" s="32" t="s">
        <v>23</v>
      </c>
      <c r="E71" s="32"/>
      <c r="F71" s="32"/>
      <c r="G71" s="32"/>
      <c r="H71" s="32"/>
      <c r="I71" s="32"/>
      <c r="J71" s="33" t="s">
        <v>24</v>
      </c>
      <c r="K71" s="33"/>
      <c r="L71" s="33"/>
      <c r="M71" s="33"/>
      <c r="N71" s="33"/>
      <c r="O71" s="33"/>
      <c r="P71" s="33"/>
      <c r="Q71" s="33"/>
      <c r="R71" s="32" t="s">
        <v>25</v>
      </c>
      <c r="S71" s="32"/>
      <c r="T71" s="32"/>
      <c r="U71" s="32"/>
      <c r="V71" s="32"/>
      <c r="W71" s="32"/>
      <c r="AC71" t="s">
        <v>205</v>
      </c>
      <c r="AH71" s="1">
        <f>SUMIFS(AH42:AH68,$AD42:$AD68,"PTFC")</f>
        <v>2</v>
      </c>
      <c r="AI71" s="1">
        <f t="shared" ref="AI71:CT71" si="6">SUMIFS(AI42:AI68,$AD42:$AD68,"PTFC")</f>
        <v>13</v>
      </c>
      <c r="AJ71" s="1">
        <f t="shared" si="6"/>
        <v>39</v>
      </c>
      <c r="AK71" s="1">
        <f t="shared" si="6"/>
        <v>37</v>
      </c>
      <c r="AL71" s="1">
        <f t="shared" si="6"/>
        <v>30</v>
      </c>
      <c r="AM71" s="1">
        <f t="shared" si="6"/>
        <v>40</v>
      </c>
      <c r="AN71" s="1">
        <f t="shared" si="6"/>
        <v>69</v>
      </c>
      <c r="AO71" s="1">
        <f t="shared" si="6"/>
        <v>16</v>
      </c>
      <c r="AP71" s="1">
        <f t="shared" si="6"/>
        <v>26</v>
      </c>
      <c r="AQ71" s="1">
        <f t="shared" si="6"/>
        <v>47</v>
      </c>
      <c r="AR71" s="1">
        <f t="shared" si="6"/>
        <v>17</v>
      </c>
      <c r="AS71" s="1">
        <f t="shared" si="6"/>
        <v>52</v>
      </c>
      <c r="AT71" s="1">
        <f t="shared" si="6"/>
        <v>32</v>
      </c>
      <c r="AU71" s="1">
        <f t="shared" si="6"/>
        <v>18</v>
      </c>
      <c r="AV71" s="1">
        <f t="shared" si="6"/>
        <v>9</v>
      </c>
      <c r="AW71" s="1">
        <f t="shared" si="6"/>
        <v>0</v>
      </c>
      <c r="AX71" s="1">
        <f t="shared" si="6"/>
        <v>2</v>
      </c>
      <c r="AY71" s="1">
        <f t="shared" si="6"/>
        <v>12</v>
      </c>
      <c r="AZ71" s="1">
        <f t="shared" si="6"/>
        <v>38</v>
      </c>
      <c r="BA71" s="1">
        <f t="shared" si="6"/>
        <v>35</v>
      </c>
      <c r="BB71" s="1">
        <f t="shared" si="6"/>
        <v>25</v>
      </c>
      <c r="BC71" s="1">
        <f t="shared" si="6"/>
        <v>33</v>
      </c>
      <c r="BD71" s="1">
        <f t="shared" si="6"/>
        <v>61</v>
      </c>
      <c r="BE71" s="1">
        <f t="shared" si="6"/>
        <v>13</v>
      </c>
      <c r="BF71" s="1">
        <f t="shared" si="6"/>
        <v>21</v>
      </c>
      <c r="BG71" s="1">
        <f t="shared" si="6"/>
        <v>39</v>
      </c>
      <c r="BH71" s="1">
        <f t="shared" si="6"/>
        <v>16</v>
      </c>
      <c r="BI71" s="1">
        <f t="shared" si="6"/>
        <v>42</v>
      </c>
      <c r="BJ71" s="1">
        <f t="shared" si="6"/>
        <v>23</v>
      </c>
      <c r="BK71" s="1">
        <f t="shared" si="6"/>
        <v>7</v>
      </c>
      <c r="BL71" s="1">
        <f t="shared" si="6"/>
        <v>4</v>
      </c>
      <c r="BM71" s="1">
        <f t="shared" si="6"/>
        <v>0</v>
      </c>
      <c r="BN71" s="1">
        <f t="shared" si="6"/>
        <v>1</v>
      </c>
      <c r="BO71" s="1">
        <f t="shared" si="6"/>
        <v>3.9</v>
      </c>
      <c r="BP71" s="1">
        <f t="shared" si="6"/>
        <v>6.875</v>
      </c>
      <c r="BQ71" s="1">
        <f t="shared" si="6"/>
        <v>6.666666666666667</v>
      </c>
      <c r="BR71" s="1">
        <f t="shared" si="6"/>
        <v>5.9722222222222232</v>
      </c>
      <c r="BS71" s="1">
        <f t="shared" si="6"/>
        <v>5.755244755244755</v>
      </c>
      <c r="BT71" s="1">
        <f t="shared" si="6"/>
        <v>9.0357142857142865</v>
      </c>
      <c r="BU71" s="1">
        <f t="shared" si="6"/>
        <v>5.3</v>
      </c>
      <c r="BV71" s="1">
        <f t="shared" si="6"/>
        <v>5.8</v>
      </c>
      <c r="BW71" s="1">
        <f t="shared" si="6"/>
        <v>10.679487179487179</v>
      </c>
      <c r="BX71" s="1">
        <f t="shared" si="6"/>
        <v>6.666666666666667</v>
      </c>
      <c r="BY71" s="1">
        <f t="shared" si="6"/>
        <v>4.8535714285714286</v>
      </c>
      <c r="BZ71" s="1">
        <f t="shared" si="6"/>
        <v>7.5952380952380949</v>
      </c>
      <c r="CA71" s="1">
        <f t="shared" si="6"/>
        <v>3.75</v>
      </c>
      <c r="CB71" s="1">
        <f t="shared" si="6"/>
        <v>2.5</v>
      </c>
      <c r="CC71" s="1">
        <f t="shared" si="6"/>
        <v>0</v>
      </c>
      <c r="CD71" s="1">
        <f t="shared" si="6"/>
        <v>0</v>
      </c>
      <c r="CE71" s="1">
        <f t="shared" si="6"/>
        <v>0</v>
      </c>
      <c r="CF71" s="1">
        <f t="shared" si="6"/>
        <v>0</v>
      </c>
      <c r="CG71" s="1">
        <f t="shared" si="6"/>
        <v>2</v>
      </c>
      <c r="CH71" s="1">
        <f t="shared" si="6"/>
        <v>0</v>
      </c>
      <c r="CI71" s="1">
        <f t="shared" si="6"/>
        <v>0</v>
      </c>
      <c r="CJ71" s="1">
        <f t="shared" si="6"/>
        <v>2</v>
      </c>
      <c r="CK71" s="1">
        <f t="shared" si="6"/>
        <v>1</v>
      </c>
      <c r="CL71" s="1">
        <f t="shared" si="6"/>
        <v>1</v>
      </c>
      <c r="CM71" s="1">
        <f t="shared" si="6"/>
        <v>0</v>
      </c>
      <c r="CN71" s="1">
        <f t="shared" si="6"/>
        <v>0</v>
      </c>
      <c r="CO71" s="1">
        <f t="shared" si="6"/>
        <v>3</v>
      </c>
      <c r="CP71" s="1">
        <f t="shared" si="6"/>
        <v>0</v>
      </c>
      <c r="CQ71" s="1">
        <f t="shared" si="6"/>
        <v>0</v>
      </c>
      <c r="CR71" s="1">
        <f t="shared" si="6"/>
        <v>0</v>
      </c>
      <c r="CS71" s="1">
        <f t="shared" si="6"/>
        <v>0</v>
      </c>
      <c r="CT71" s="1">
        <f t="shared" si="6"/>
        <v>0</v>
      </c>
      <c r="CU71" s="1">
        <f t="shared" ref="CU71:FF71" si="7">SUMIFS(CU42:CU68,$AD42:$AD68,"PTFC")</f>
        <v>0</v>
      </c>
      <c r="CV71" s="1">
        <f t="shared" si="7"/>
        <v>2</v>
      </c>
      <c r="CW71" s="1">
        <f t="shared" si="7"/>
        <v>0</v>
      </c>
      <c r="CX71" s="1">
        <f t="shared" si="7"/>
        <v>2</v>
      </c>
      <c r="CY71" s="1">
        <f t="shared" si="7"/>
        <v>3</v>
      </c>
      <c r="CZ71" s="1">
        <f t="shared" si="7"/>
        <v>3</v>
      </c>
      <c r="DA71" s="1">
        <f t="shared" si="7"/>
        <v>1</v>
      </c>
      <c r="DB71" s="1">
        <f t="shared" si="7"/>
        <v>3</v>
      </c>
      <c r="DC71" s="1">
        <f t="shared" si="7"/>
        <v>1</v>
      </c>
      <c r="DD71" s="1">
        <f t="shared" si="7"/>
        <v>2</v>
      </c>
      <c r="DE71" s="1">
        <f t="shared" si="7"/>
        <v>7</v>
      </c>
      <c r="DF71" s="1">
        <f t="shared" si="7"/>
        <v>2</v>
      </c>
      <c r="DG71" s="1">
        <f t="shared" si="7"/>
        <v>4</v>
      </c>
      <c r="DH71" s="1">
        <f t="shared" si="7"/>
        <v>1</v>
      </c>
      <c r="DI71" s="1">
        <f t="shared" si="7"/>
        <v>0</v>
      </c>
      <c r="DJ71" s="1">
        <f t="shared" si="7"/>
        <v>0</v>
      </c>
      <c r="DK71" s="1">
        <f t="shared" si="7"/>
        <v>0</v>
      </c>
      <c r="DL71" s="1">
        <f t="shared" si="7"/>
        <v>1</v>
      </c>
      <c r="DM71" s="1">
        <f t="shared" si="7"/>
        <v>1</v>
      </c>
      <c r="DN71" s="1">
        <f t="shared" si="7"/>
        <v>0</v>
      </c>
      <c r="DO71" s="1">
        <f t="shared" si="7"/>
        <v>0</v>
      </c>
      <c r="DP71" s="1">
        <f t="shared" si="7"/>
        <v>0</v>
      </c>
      <c r="DQ71" s="1">
        <f t="shared" si="7"/>
        <v>0</v>
      </c>
      <c r="DR71" s="1">
        <f t="shared" si="7"/>
        <v>1</v>
      </c>
      <c r="DS71" s="1">
        <f t="shared" si="7"/>
        <v>1</v>
      </c>
      <c r="DT71" s="1">
        <f t="shared" si="7"/>
        <v>2</v>
      </c>
      <c r="DU71" s="1">
        <f t="shared" si="7"/>
        <v>6</v>
      </c>
      <c r="DV71" s="1">
        <f t="shared" si="7"/>
        <v>3</v>
      </c>
      <c r="DW71" s="1">
        <f t="shared" si="7"/>
        <v>3</v>
      </c>
      <c r="DX71" s="1">
        <f t="shared" si="7"/>
        <v>3</v>
      </c>
      <c r="DY71" s="1">
        <f t="shared" si="7"/>
        <v>0</v>
      </c>
      <c r="DZ71" s="1">
        <f t="shared" si="7"/>
        <v>1</v>
      </c>
      <c r="EA71" s="1">
        <f t="shared" si="7"/>
        <v>0</v>
      </c>
      <c r="EB71" s="1">
        <f t="shared" si="7"/>
        <v>0</v>
      </c>
      <c r="EC71" s="1">
        <f t="shared" si="7"/>
        <v>1</v>
      </c>
      <c r="ED71" s="1">
        <f t="shared" si="7"/>
        <v>1</v>
      </c>
      <c r="EE71" s="1">
        <f t="shared" si="7"/>
        <v>3</v>
      </c>
      <c r="EF71" s="1">
        <f t="shared" si="7"/>
        <v>4</v>
      </c>
      <c r="EG71" s="1">
        <f t="shared" si="7"/>
        <v>3</v>
      </c>
      <c r="EH71" s="1">
        <f t="shared" si="7"/>
        <v>0</v>
      </c>
      <c r="EI71" s="1">
        <f t="shared" si="7"/>
        <v>6</v>
      </c>
      <c r="EJ71" s="1">
        <f t="shared" si="7"/>
        <v>2</v>
      </c>
      <c r="EK71" s="1">
        <f t="shared" si="7"/>
        <v>1</v>
      </c>
      <c r="EL71" s="1">
        <f t="shared" si="7"/>
        <v>1</v>
      </c>
      <c r="EM71" s="1">
        <f t="shared" si="7"/>
        <v>0</v>
      </c>
      <c r="EN71" s="1">
        <f t="shared" si="7"/>
        <v>2</v>
      </c>
      <c r="EO71" s="1">
        <f t="shared" si="7"/>
        <v>0</v>
      </c>
      <c r="EP71" s="1">
        <f t="shared" si="7"/>
        <v>0</v>
      </c>
      <c r="EQ71" s="1">
        <f t="shared" si="7"/>
        <v>1</v>
      </c>
      <c r="ER71" s="1">
        <f t="shared" si="7"/>
        <v>0</v>
      </c>
      <c r="ES71" s="1">
        <f t="shared" si="7"/>
        <v>3</v>
      </c>
      <c r="ET71" s="1">
        <f t="shared" si="7"/>
        <v>1</v>
      </c>
      <c r="EU71" s="1">
        <f t="shared" si="7"/>
        <v>1</v>
      </c>
      <c r="EV71" s="1">
        <f t="shared" si="7"/>
        <v>1</v>
      </c>
      <c r="EW71" s="1">
        <f t="shared" si="7"/>
        <v>2</v>
      </c>
      <c r="EX71" s="1">
        <f t="shared" si="7"/>
        <v>1</v>
      </c>
      <c r="EY71" s="1">
        <f t="shared" si="7"/>
        <v>6</v>
      </c>
      <c r="EZ71" s="1">
        <f t="shared" si="7"/>
        <v>3</v>
      </c>
      <c r="FA71" s="1">
        <f t="shared" si="7"/>
        <v>1</v>
      </c>
      <c r="FB71" s="1">
        <f t="shared" si="7"/>
        <v>1</v>
      </c>
      <c r="FC71" s="1">
        <f t="shared" si="7"/>
        <v>0</v>
      </c>
      <c r="FD71" s="1">
        <f t="shared" si="7"/>
        <v>8</v>
      </c>
      <c r="FE71" s="1">
        <f t="shared" si="7"/>
        <v>1</v>
      </c>
      <c r="FF71" s="1">
        <f t="shared" si="7"/>
        <v>0</v>
      </c>
      <c r="FG71" s="1">
        <f t="shared" ref="FG71:HA71" si="8">SUMIFS(FG42:FG68,$AD42:$AD68,"PTFC")</f>
        <v>1</v>
      </c>
      <c r="FH71" s="1">
        <f t="shared" si="8"/>
        <v>1</v>
      </c>
      <c r="FI71" s="1">
        <f t="shared" si="8"/>
        <v>1</v>
      </c>
      <c r="FJ71" s="1">
        <f t="shared" si="8"/>
        <v>3</v>
      </c>
      <c r="FK71" s="1">
        <f t="shared" si="8"/>
        <v>2</v>
      </c>
      <c r="FL71" s="1">
        <f t="shared" si="8"/>
        <v>1</v>
      </c>
      <c r="FM71" s="1">
        <f t="shared" si="8"/>
        <v>2</v>
      </c>
      <c r="FN71" s="1">
        <f t="shared" si="8"/>
        <v>1</v>
      </c>
      <c r="FO71" s="1">
        <f t="shared" si="8"/>
        <v>1</v>
      </c>
      <c r="FP71" s="1">
        <f t="shared" si="8"/>
        <v>2</v>
      </c>
      <c r="FQ71" s="1">
        <f t="shared" si="8"/>
        <v>2</v>
      </c>
      <c r="FR71" s="1">
        <f t="shared" si="8"/>
        <v>0</v>
      </c>
      <c r="FS71" s="1">
        <f t="shared" si="8"/>
        <v>0</v>
      </c>
      <c r="FT71" s="1">
        <f t="shared" si="8"/>
        <v>0</v>
      </c>
      <c r="FU71" s="1">
        <f t="shared" si="8"/>
        <v>0</v>
      </c>
      <c r="FV71" s="1">
        <f t="shared" si="8"/>
        <v>0</v>
      </c>
      <c r="FW71" s="1">
        <f t="shared" si="8"/>
        <v>14</v>
      </c>
      <c r="FX71" s="1">
        <f t="shared" si="8"/>
        <v>19</v>
      </c>
      <c r="FY71" s="1">
        <f t="shared" si="8"/>
        <v>25</v>
      </c>
      <c r="FZ71" s="1">
        <f t="shared" si="8"/>
        <v>21</v>
      </c>
      <c r="GA71" s="1">
        <f t="shared" si="8"/>
        <v>14</v>
      </c>
      <c r="GB71" s="1">
        <f t="shared" si="8"/>
        <v>18</v>
      </c>
      <c r="GC71" s="1">
        <f t="shared" si="8"/>
        <v>17</v>
      </c>
      <c r="GD71" s="1">
        <f t="shared" si="8"/>
        <v>7</v>
      </c>
      <c r="GE71" s="1">
        <f t="shared" si="8"/>
        <v>24</v>
      </c>
      <c r="GF71" s="1">
        <f t="shared" si="8"/>
        <v>34</v>
      </c>
      <c r="GG71" s="1">
        <f t="shared" si="8"/>
        <v>26</v>
      </c>
      <c r="GH71" s="1">
        <f t="shared" si="8"/>
        <v>11</v>
      </c>
      <c r="GI71" s="1">
        <f t="shared" si="8"/>
        <v>29</v>
      </c>
      <c r="GJ71" s="1">
        <f t="shared" si="8"/>
        <v>6</v>
      </c>
      <c r="GK71" s="1">
        <f t="shared" si="8"/>
        <v>0</v>
      </c>
      <c r="GL71" s="1">
        <f t="shared" si="8"/>
        <v>1</v>
      </c>
      <c r="GM71" s="1">
        <f t="shared" si="8"/>
        <v>5</v>
      </c>
      <c r="GN71" s="1">
        <f t="shared" si="8"/>
        <v>4</v>
      </c>
      <c r="GO71" s="1">
        <f t="shared" si="8"/>
        <v>10</v>
      </c>
      <c r="GP71" s="1">
        <f t="shared" si="8"/>
        <v>6</v>
      </c>
      <c r="GQ71" s="1">
        <f t="shared" si="8"/>
        <v>8</v>
      </c>
      <c r="GR71" s="1">
        <f t="shared" si="8"/>
        <v>13</v>
      </c>
      <c r="GS71" s="1">
        <f t="shared" si="8"/>
        <v>5</v>
      </c>
      <c r="GT71" s="1">
        <f t="shared" si="8"/>
        <v>2</v>
      </c>
      <c r="GU71" s="1">
        <f t="shared" si="8"/>
        <v>11</v>
      </c>
      <c r="GV71" s="1">
        <f t="shared" si="8"/>
        <v>8</v>
      </c>
      <c r="GW71" s="1">
        <f t="shared" si="8"/>
        <v>10</v>
      </c>
      <c r="GX71" s="1">
        <f t="shared" si="8"/>
        <v>9</v>
      </c>
      <c r="GY71" s="1">
        <f t="shared" si="8"/>
        <v>4</v>
      </c>
      <c r="GZ71" s="1">
        <f t="shared" si="8"/>
        <v>2</v>
      </c>
      <c r="HA71" s="1">
        <f t="shared" si="8"/>
        <v>0</v>
      </c>
    </row>
    <row r="72" spans="2:209" x14ac:dyDescent="0.2">
      <c r="D72" s="32"/>
      <c r="E72" s="32"/>
      <c r="F72" s="32"/>
      <c r="G72" s="32"/>
      <c r="H72" s="32"/>
      <c r="I72" s="32"/>
      <c r="J72" s="34"/>
      <c r="K72" s="34"/>
      <c r="L72" s="34"/>
      <c r="M72" s="34"/>
      <c r="N72" s="34"/>
      <c r="O72" s="34"/>
      <c r="P72" s="34"/>
      <c r="Q72" s="34"/>
      <c r="R72" s="32"/>
      <c r="S72" s="32"/>
      <c r="T72" s="32"/>
      <c r="U72" s="32"/>
      <c r="V72" s="32"/>
      <c r="W72" s="32"/>
      <c r="AC72" t="s">
        <v>242</v>
      </c>
      <c r="AH72" s="1">
        <f>SUMIFS(AH42:AH68,$AD42:$AD68,"FCKC")</f>
        <v>1</v>
      </c>
      <c r="AI72" s="1">
        <f t="shared" ref="AI72:CT72" si="9">SUMIFS(AI42:AI68,$AD42:$AD68,"FCKC")</f>
        <v>5</v>
      </c>
      <c r="AJ72" s="1">
        <f t="shared" si="9"/>
        <v>27</v>
      </c>
      <c r="AK72" s="1">
        <f t="shared" si="9"/>
        <v>22</v>
      </c>
      <c r="AL72" s="1">
        <f t="shared" si="9"/>
        <v>34</v>
      </c>
      <c r="AM72" s="1">
        <f t="shared" si="9"/>
        <v>30</v>
      </c>
      <c r="AN72" s="1">
        <f t="shared" si="9"/>
        <v>25</v>
      </c>
      <c r="AO72" s="1">
        <f t="shared" si="9"/>
        <v>10</v>
      </c>
      <c r="AP72" s="1">
        <f t="shared" si="9"/>
        <v>13</v>
      </c>
      <c r="AQ72" s="1">
        <f t="shared" si="9"/>
        <v>13</v>
      </c>
      <c r="AR72" s="1">
        <f t="shared" si="9"/>
        <v>11</v>
      </c>
      <c r="AS72" s="1">
        <f t="shared" si="9"/>
        <v>19</v>
      </c>
      <c r="AT72" s="1">
        <f t="shared" si="9"/>
        <v>16</v>
      </c>
      <c r="AU72" s="1">
        <f t="shared" si="9"/>
        <v>21</v>
      </c>
      <c r="AV72" s="1">
        <f t="shared" si="9"/>
        <v>2</v>
      </c>
      <c r="AW72" s="1">
        <f t="shared" si="9"/>
        <v>0</v>
      </c>
      <c r="AX72" s="1">
        <f t="shared" si="9"/>
        <v>0</v>
      </c>
      <c r="AY72" s="1">
        <f t="shared" si="9"/>
        <v>4</v>
      </c>
      <c r="AZ72" s="1">
        <f t="shared" si="9"/>
        <v>25</v>
      </c>
      <c r="BA72" s="1">
        <f t="shared" si="9"/>
        <v>16</v>
      </c>
      <c r="BB72" s="1">
        <f t="shared" si="9"/>
        <v>22</v>
      </c>
      <c r="BC72" s="1">
        <f t="shared" si="9"/>
        <v>25</v>
      </c>
      <c r="BD72" s="1">
        <f t="shared" si="9"/>
        <v>23</v>
      </c>
      <c r="BE72" s="1">
        <f t="shared" si="9"/>
        <v>5</v>
      </c>
      <c r="BF72" s="1">
        <f t="shared" si="9"/>
        <v>10</v>
      </c>
      <c r="BG72" s="1">
        <f t="shared" si="9"/>
        <v>11</v>
      </c>
      <c r="BH72" s="1">
        <f t="shared" si="9"/>
        <v>9</v>
      </c>
      <c r="BI72" s="1">
        <f t="shared" si="9"/>
        <v>13</v>
      </c>
      <c r="BJ72" s="1">
        <f t="shared" si="9"/>
        <v>11</v>
      </c>
      <c r="BK72" s="1">
        <f t="shared" si="9"/>
        <v>12</v>
      </c>
      <c r="BL72" s="1">
        <f t="shared" si="9"/>
        <v>2</v>
      </c>
      <c r="BM72" s="1">
        <f t="shared" si="9"/>
        <v>0</v>
      </c>
      <c r="BN72" s="1">
        <f t="shared" si="9"/>
        <v>0</v>
      </c>
      <c r="BO72" s="1">
        <f t="shared" si="9"/>
        <v>2.666666666666667</v>
      </c>
      <c r="BP72" s="1">
        <f t="shared" si="9"/>
        <v>6.875</v>
      </c>
      <c r="BQ72" s="1">
        <f t="shared" si="9"/>
        <v>4.5714285714285721</v>
      </c>
      <c r="BR72" s="1">
        <f t="shared" si="9"/>
        <v>4.1939393939393934</v>
      </c>
      <c r="BS72" s="1">
        <f t="shared" si="9"/>
        <v>5.5</v>
      </c>
      <c r="BT72" s="1">
        <f t="shared" si="9"/>
        <v>6.166666666666667</v>
      </c>
      <c r="BU72" s="1">
        <f t="shared" si="9"/>
        <v>1.833333333333333</v>
      </c>
      <c r="BV72" s="1">
        <f t="shared" si="9"/>
        <v>5</v>
      </c>
      <c r="BW72" s="1">
        <f t="shared" si="9"/>
        <v>4.833333333333333</v>
      </c>
      <c r="BX72" s="1">
        <f t="shared" si="9"/>
        <v>4.5</v>
      </c>
      <c r="BY72" s="1">
        <f t="shared" si="9"/>
        <v>4.3333333333333339</v>
      </c>
      <c r="BZ72" s="1">
        <f t="shared" si="9"/>
        <v>4.666666666666667</v>
      </c>
      <c r="CA72" s="1">
        <f t="shared" si="9"/>
        <v>4.5238095238095237</v>
      </c>
      <c r="CB72" s="1">
        <f t="shared" si="9"/>
        <v>2</v>
      </c>
      <c r="CC72" s="1">
        <f t="shared" si="9"/>
        <v>0</v>
      </c>
      <c r="CD72" s="1">
        <f t="shared" si="9"/>
        <v>0</v>
      </c>
      <c r="CE72" s="1">
        <f t="shared" si="9"/>
        <v>0</v>
      </c>
      <c r="CF72" s="1">
        <f t="shared" si="9"/>
        <v>1</v>
      </c>
      <c r="CG72" s="1">
        <f t="shared" si="9"/>
        <v>6</v>
      </c>
      <c r="CH72" s="1">
        <f t="shared" si="9"/>
        <v>2</v>
      </c>
      <c r="CI72" s="1">
        <f t="shared" si="9"/>
        <v>0</v>
      </c>
      <c r="CJ72" s="1">
        <f t="shared" si="9"/>
        <v>2</v>
      </c>
      <c r="CK72" s="1">
        <f t="shared" si="9"/>
        <v>1</v>
      </c>
      <c r="CL72" s="1">
        <f t="shared" si="9"/>
        <v>0</v>
      </c>
      <c r="CM72" s="1">
        <f t="shared" si="9"/>
        <v>0</v>
      </c>
      <c r="CN72" s="1">
        <f t="shared" si="9"/>
        <v>1</v>
      </c>
      <c r="CO72" s="1">
        <f t="shared" si="9"/>
        <v>1</v>
      </c>
      <c r="CP72" s="1">
        <f t="shared" si="9"/>
        <v>0</v>
      </c>
      <c r="CQ72" s="1">
        <f t="shared" si="9"/>
        <v>0</v>
      </c>
      <c r="CR72" s="1">
        <f t="shared" si="9"/>
        <v>0</v>
      </c>
      <c r="CS72" s="1">
        <f t="shared" si="9"/>
        <v>0</v>
      </c>
      <c r="CT72" s="1">
        <f t="shared" si="9"/>
        <v>0</v>
      </c>
      <c r="CU72" s="1">
        <f t="shared" ref="CU72:FF72" si="10">SUMIFS(CU42:CU68,$AD42:$AD68,"FCKC")</f>
        <v>0</v>
      </c>
      <c r="CV72" s="1">
        <f t="shared" si="10"/>
        <v>2</v>
      </c>
      <c r="CW72" s="1">
        <f t="shared" si="10"/>
        <v>0</v>
      </c>
      <c r="CX72" s="1">
        <f t="shared" si="10"/>
        <v>3</v>
      </c>
      <c r="CY72" s="1">
        <f t="shared" si="10"/>
        <v>4</v>
      </c>
      <c r="CZ72" s="1">
        <f t="shared" si="10"/>
        <v>2</v>
      </c>
      <c r="DA72" s="1">
        <f t="shared" si="10"/>
        <v>0</v>
      </c>
      <c r="DB72" s="1">
        <f t="shared" si="10"/>
        <v>3</v>
      </c>
      <c r="DC72" s="1">
        <f t="shared" si="10"/>
        <v>0</v>
      </c>
      <c r="DD72" s="1">
        <f t="shared" si="10"/>
        <v>2</v>
      </c>
      <c r="DE72" s="1">
        <f t="shared" si="10"/>
        <v>3</v>
      </c>
      <c r="DF72" s="1">
        <f t="shared" si="10"/>
        <v>4</v>
      </c>
      <c r="DG72" s="1">
        <f t="shared" si="10"/>
        <v>3</v>
      </c>
      <c r="DH72" s="1">
        <f t="shared" si="10"/>
        <v>1</v>
      </c>
      <c r="DI72" s="1">
        <f t="shared" si="10"/>
        <v>0</v>
      </c>
      <c r="DJ72" s="1">
        <f t="shared" si="10"/>
        <v>0</v>
      </c>
      <c r="DK72" s="1">
        <f t="shared" si="10"/>
        <v>0</v>
      </c>
      <c r="DL72" s="1">
        <f t="shared" si="10"/>
        <v>0</v>
      </c>
      <c r="DM72" s="1">
        <f t="shared" si="10"/>
        <v>0</v>
      </c>
      <c r="DN72" s="1">
        <f t="shared" si="10"/>
        <v>2</v>
      </c>
      <c r="DO72" s="1">
        <f t="shared" si="10"/>
        <v>2</v>
      </c>
      <c r="DP72" s="1">
        <f t="shared" si="10"/>
        <v>0</v>
      </c>
      <c r="DQ72" s="1">
        <f t="shared" si="10"/>
        <v>0</v>
      </c>
      <c r="DR72" s="1">
        <f t="shared" si="10"/>
        <v>2</v>
      </c>
      <c r="DS72" s="1">
        <f t="shared" si="10"/>
        <v>2</v>
      </c>
      <c r="DT72" s="1">
        <f t="shared" si="10"/>
        <v>2</v>
      </c>
      <c r="DU72" s="1">
        <f t="shared" si="10"/>
        <v>3</v>
      </c>
      <c r="DV72" s="1">
        <f t="shared" si="10"/>
        <v>1</v>
      </c>
      <c r="DW72" s="1">
        <f t="shared" si="10"/>
        <v>1</v>
      </c>
      <c r="DX72" s="1">
        <f t="shared" si="10"/>
        <v>3</v>
      </c>
      <c r="DY72" s="1">
        <f t="shared" si="10"/>
        <v>0</v>
      </c>
      <c r="DZ72" s="1">
        <f t="shared" si="10"/>
        <v>1</v>
      </c>
      <c r="EA72" s="1">
        <f t="shared" si="10"/>
        <v>8</v>
      </c>
      <c r="EB72" s="1">
        <f t="shared" si="10"/>
        <v>0</v>
      </c>
      <c r="EC72" s="1">
        <f t="shared" si="10"/>
        <v>1</v>
      </c>
      <c r="ED72" s="1">
        <f t="shared" si="10"/>
        <v>1</v>
      </c>
      <c r="EE72" s="1">
        <f t="shared" si="10"/>
        <v>3</v>
      </c>
      <c r="EF72" s="1">
        <f t="shared" si="10"/>
        <v>6</v>
      </c>
      <c r="EG72" s="1">
        <f t="shared" si="10"/>
        <v>1</v>
      </c>
      <c r="EH72" s="1">
        <f t="shared" si="10"/>
        <v>2</v>
      </c>
      <c r="EI72" s="1">
        <f t="shared" si="10"/>
        <v>1</v>
      </c>
      <c r="EJ72" s="1">
        <f t="shared" si="10"/>
        <v>1</v>
      </c>
      <c r="EK72" s="1">
        <f t="shared" si="10"/>
        <v>1</v>
      </c>
      <c r="EL72" s="1">
        <f t="shared" si="10"/>
        <v>3</v>
      </c>
      <c r="EM72" s="1">
        <f t="shared" si="10"/>
        <v>0</v>
      </c>
      <c r="EN72" s="1">
        <f t="shared" si="10"/>
        <v>1</v>
      </c>
      <c r="EO72" s="1">
        <f t="shared" si="10"/>
        <v>0</v>
      </c>
      <c r="EP72" s="1">
        <f t="shared" si="10"/>
        <v>0</v>
      </c>
      <c r="EQ72" s="1">
        <f t="shared" si="10"/>
        <v>2</v>
      </c>
      <c r="ER72" s="1">
        <f t="shared" si="10"/>
        <v>0</v>
      </c>
      <c r="ES72" s="1">
        <f t="shared" si="10"/>
        <v>1</v>
      </c>
      <c r="ET72" s="1">
        <f t="shared" si="10"/>
        <v>1</v>
      </c>
      <c r="EU72" s="1">
        <f t="shared" si="10"/>
        <v>2</v>
      </c>
      <c r="EV72" s="1">
        <f t="shared" si="10"/>
        <v>6</v>
      </c>
      <c r="EW72" s="1">
        <f t="shared" si="10"/>
        <v>0</v>
      </c>
      <c r="EX72" s="1">
        <f t="shared" si="10"/>
        <v>3</v>
      </c>
      <c r="EY72" s="1">
        <f t="shared" si="10"/>
        <v>4</v>
      </c>
      <c r="EZ72" s="1">
        <f t="shared" si="10"/>
        <v>3</v>
      </c>
      <c r="FA72" s="1">
        <f t="shared" si="10"/>
        <v>1</v>
      </c>
      <c r="FB72" s="1">
        <f t="shared" si="10"/>
        <v>1</v>
      </c>
      <c r="FC72" s="1">
        <f t="shared" si="10"/>
        <v>0</v>
      </c>
      <c r="FD72" s="1">
        <f t="shared" si="10"/>
        <v>0</v>
      </c>
      <c r="FE72" s="1">
        <f t="shared" si="10"/>
        <v>1</v>
      </c>
      <c r="FF72" s="1">
        <f t="shared" si="10"/>
        <v>0</v>
      </c>
      <c r="FG72" s="1">
        <f t="shared" ref="FG72:HA72" si="11">SUMIFS(FG42:FG68,$AD42:$AD68,"FCKC")</f>
        <v>2</v>
      </c>
      <c r="FH72" s="1">
        <f t="shared" si="11"/>
        <v>3</v>
      </c>
      <c r="FI72" s="1">
        <f t="shared" si="11"/>
        <v>4</v>
      </c>
      <c r="FJ72" s="1">
        <f t="shared" si="11"/>
        <v>5</v>
      </c>
      <c r="FK72" s="1">
        <f t="shared" si="11"/>
        <v>2</v>
      </c>
      <c r="FL72" s="1">
        <f t="shared" si="11"/>
        <v>1</v>
      </c>
      <c r="FM72" s="1">
        <f t="shared" si="11"/>
        <v>0</v>
      </c>
      <c r="FN72" s="1">
        <f t="shared" si="11"/>
        <v>0</v>
      </c>
      <c r="FO72" s="1">
        <f t="shared" si="11"/>
        <v>1</v>
      </c>
      <c r="FP72" s="1">
        <f t="shared" si="11"/>
        <v>1</v>
      </c>
      <c r="FQ72" s="1">
        <f t="shared" si="11"/>
        <v>0</v>
      </c>
      <c r="FR72" s="1">
        <f t="shared" si="11"/>
        <v>2</v>
      </c>
      <c r="FS72" s="1">
        <f t="shared" si="11"/>
        <v>1</v>
      </c>
      <c r="FT72" s="1">
        <f t="shared" si="11"/>
        <v>0</v>
      </c>
      <c r="FU72" s="1">
        <f t="shared" si="11"/>
        <v>0</v>
      </c>
      <c r="FV72" s="1">
        <f t="shared" si="11"/>
        <v>0</v>
      </c>
      <c r="FW72" s="1">
        <f t="shared" si="11"/>
        <v>15</v>
      </c>
      <c r="FX72" s="1">
        <f t="shared" si="11"/>
        <v>13</v>
      </c>
      <c r="FY72" s="1">
        <f t="shared" si="11"/>
        <v>27</v>
      </c>
      <c r="FZ72" s="1">
        <f t="shared" si="11"/>
        <v>41</v>
      </c>
      <c r="GA72" s="1">
        <f t="shared" si="11"/>
        <v>21</v>
      </c>
      <c r="GB72" s="1">
        <f t="shared" si="11"/>
        <v>30</v>
      </c>
      <c r="GC72" s="1">
        <f t="shared" si="11"/>
        <v>21</v>
      </c>
      <c r="GD72" s="1">
        <f t="shared" si="11"/>
        <v>21</v>
      </c>
      <c r="GE72" s="1">
        <f t="shared" si="11"/>
        <v>26</v>
      </c>
      <c r="GF72" s="1">
        <f t="shared" si="11"/>
        <v>24</v>
      </c>
      <c r="GG72" s="1">
        <f t="shared" si="11"/>
        <v>25</v>
      </c>
      <c r="GH72" s="1">
        <f t="shared" si="11"/>
        <v>17</v>
      </c>
      <c r="GI72" s="1">
        <f t="shared" si="11"/>
        <v>26</v>
      </c>
      <c r="GJ72" s="1">
        <f t="shared" si="11"/>
        <v>7</v>
      </c>
      <c r="GK72" s="1">
        <f t="shared" si="11"/>
        <v>2</v>
      </c>
      <c r="GL72" s="1">
        <f t="shared" si="11"/>
        <v>0</v>
      </c>
      <c r="GM72" s="1">
        <f t="shared" si="11"/>
        <v>4</v>
      </c>
      <c r="GN72" s="1">
        <f t="shared" si="11"/>
        <v>7</v>
      </c>
      <c r="GO72" s="1">
        <f t="shared" si="11"/>
        <v>10</v>
      </c>
      <c r="GP72" s="1">
        <f t="shared" si="11"/>
        <v>16</v>
      </c>
      <c r="GQ72" s="1">
        <f t="shared" si="11"/>
        <v>7</v>
      </c>
      <c r="GR72" s="1">
        <f t="shared" si="11"/>
        <v>9</v>
      </c>
      <c r="GS72" s="1">
        <f t="shared" si="11"/>
        <v>2</v>
      </c>
      <c r="GT72" s="1">
        <f t="shared" si="11"/>
        <v>4</v>
      </c>
      <c r="GU72" s="1">
        <f t="shared" si="11"/>
        <v>4</v>
      </c>
      <c r="GV72" s="1">
        <f t="shared" si="11"/>
        <v>5</v>
      </c>
      <c r="GW72" s="1">
        <f t="shared" si="11"/>
        <v>7</v>
      </c>
      <c r="GX72" s="1">
        <f t="shared" si="11"/>
        <v>12</v>
      </c>
      <c r="GY72" s="1">
        <f t="shared" si="11"/>
        <v>6</v>
      </c>
      <c r="GZ72" s="1">
        <f t="shared" si="11"/>
        <v>3</v>
      </c>
      <c r="HA72" s="1">
        <f t="shared" si="11"/>
        <v>0</v>
      </c>
    </row>
    <row r="73" spans="2:209" x14ac:dyDescent="0.2">
      <c r="D73" s="32"/>
      <c r="E73" s="32"/>
      <c r="F73" s="32"/>
      <c r="G73" s="32"/>
      <c r="H73" s="32"/>
      <c r="I73" s="32"/>
      <c r="J73" s="34"/>
      <c r="K73" s="34"/>
      <c r="L73" s="34"/>
      <c r="M73" s="34"/>
      <c r="N73" s="34"/>
      <c r="O73" s="34"/>
      <c r="P73" s="34"/>
      <c r="Q73" s="34"/>
      <c r="R73" s="32"/>
      <c r="S73" s="32"/>
      <c r="T73" s="32"/>
      <c r="U73" s="32"/>
      <c r="V73" s="32"/>
      <c r="W73" s="32"/>
    </row>
    <row r="81" spans="1:209" x14ac:dyDescent="0.2">
      <c r="A81" s="2" t="s">
        <v>252</v>
      </c>
      <c r="C81" s="3"/>
      <c r="D81" s="62">
        <f>B97</f>
        <v>31</v>
      </c>
      <c r="E81" s="51"/>
      <c r="F81" s="51"/>
      <c r="G81" s="63"/>
      <c r="H81" s="62">
        <f>B100</f>
        <v>7</v>
      </c>
      <c r="I81" s="52"/>
      <c r="J81" s="50">
        <f>B100</f>
        <v>7</v>
      </c>
      <c r="K81" s="62">
        <f>B101</f>
        <v>0</v>
      </c>
      <c r="L81" s="51"/>
      <c r="M81" s="51"/>
      <c r="N81" s="51"/>
      <c r="O81" s="51"/>
      <c r="P81" s="63"/>
      <c r="Q81" s="64">
        <f>B100</f>
        <v>7</v>
      </c>
      <c r="R81" s="50">
        <f>B100</f>
        <v>7</v>
      </c>
      <c r="S81" s="63"/>
      <c r="T81" s="62">
        <f>B99</f>
        <v>13</v>
      </c>
      <c r="U81" s="51"/>
      <c r="V81" s="51"/>
      <c r="W81" s="63"/>
      <c r="Y81" s="2" t="s">
        <v>232</v>
      </c>
      <c r="Z81" s="2" t="s">
        <v>266</v>
      </c>
      <c r="AA81" s="2" t="s">
        <v>267</v>
      </c>
      <c r="AC81" t="s">
        <v>0</v>
      </c>
      <c r="AD81" t="s">
        <v>1</v>
      </c>
      <c r="AE81" t="s">
        <v>2</v>
      </c>
      <c r="AF81" t="s">
        <v>3</v>
      </c>
      <c r="AG81" t="s">
        <v>4</v>
      </c>
      <c r="AH81" t="s">
        <v>26</v>
      </c>
      <c r="AI81" t="s">
        <v>27</v>
      </c>
      <c r="AJ81" t="s">
        <v>28</v>
      </c>
      <c r="AK81" t="s">
        <v>29</v>
      </c>
      <c r="AL81" t="s">
        <v>30</v>
      </c>
      <c r="AM81" t="s">
        <v>31</v>
      </c>
      <c r="AN81" t="s">
        <v>32</v>
      </c>
      <c r="AO81" t="s">
        <v>33</v>
      </c>
      <c r="AP81" t="s">
        <v>34</v>
      </c>
      <c r="AQ81" t="s">
        <v>35</v>
      </c>
      <c r="AR81" t="s">
        <v>36</v>
      </c>
      <c r="AS81" t="s">
        <v>37</v>
      </c>
      <c r="AT81" t="s">
        <v>38</v>
      </c>
      <c r="AU81" t="s">
        <v>39</v>
      </c>
      <c r="AV81" t="s">
        <v>40</v>
      </c>
      <c r="AW81" t="s">
        <v>41</v>
      </c>
      <c r="AX81" t="s">
        <v>42</v>
      </c>
      <c r="AY81" t="s">
        <v>43</v>
      </c>
      <c r="AZ81" t="s">
        <v>44</v>
      </c>
      <c r="BA81" t="s">
        <v>45</v>
      </c>
      <c r="BB81" t="s">
        <v>46</v>
      </c>
      <c r="BC81" t="s">
        <v>47</v>
      </c>
      <c r="BD81" t="s">
        <v>48</v>
      </c>
      <c r="BE81" t="s">
        <v>49</v>
      </c>
      <c r="BF81" t="s">
        <v>50</v>
      </c>
      <c r="BG81" t="s">
        <v>51</v>
      </c>
      <c r="BH81" t="s">
        <v>52</v>
      </c>
      <c r="BI81" t="s">
        <v>53</v>
      </c>
      <c r="BJ81" t="s">
        <v>54</v>
      </c>
      <c r="BK81" t="s">
        <v>55</v>
      </c>
      <c r="BL81" t="s">
        <v>56</v>
      </c>
      <c r="BM81" t="s">
        <v>57</v>
      </c>
      <c r="BN81" t="s">
        <v>58</v>
      </c>
      <c r="BO81" t="s">
        <v>59</v>
      </c>
      <c r="BP81" t="s">
        <v>60</v>
      </c>
      <c r="BQ81" t="s">
        <v>61</v>
      </c>
      <c r="BR81" t="s">
        <v>62</v>
      </c>
      <c r="BS81" t="s">
        <v>63</v>
      </c>
      <c r="BT81" t="s">
        <v>64</v>
      </c>
      <c r="BU81" t="s">
        <v>65</v>
      </c>
      <c r="BV81" t="s">
        <v>66</v>
      </c>
      <c r="BW81" t="s">
        <v>67</v>
      </c>
      <c r="BX81" t="s">
        <v>68</v>
      </c>
      <c r="BY81" t="s">
        <v>69</v>
      </c>
      <c r="BZ81" t="s">
        <v>70</v>
      </c>
      <c r="CA81" t="s">
        <v>71</v>
      </c>
      <c r="CB81" t="s">
        <v>72</v>
      </c>
      <c r="CC81" t="s">
        <v>73</v>
      </c>
      <c r="CD81" t="s">
        <v>74</v>
      </c>
      <c r="CE81" t="s">
        <v>75</v>
      </c>
      <c r="CF81" t="s">
        <v>76</v>
      </c>
      <c r="CG81" t="s">
        <v>77</v>
      </c>
      <c r="CH81" t="s">
        <v>78</v>
      </c>
      <c r="CI81" t="s">
        <v>79</v>
      </c>
      <c r="CJ81" t="s">
        <v>80</v>
      </c>
      <c r="CK81" t="s">
        <v>81</v>
      </c>
      <c r="CL81" t="s">
        <v>82</v>
      </c>
      <c r="CM81" t="s">
        <v>83</v>
      </c>
      <c r="CN81" t="s">
        <v>84</v>
      </c>
      <c r="CO81" t="s">
        <v>85</v>
      </c>
      <c r="CP81" t="s">
        <v>86</v>
      </c>
      <c r="CQ81" t="s">
        <v>87</v>
      </c>
      <c r="CR81" t="s">
        <v>88</v>
      </c>
      <c r="CS81" t="s">
        <v>89</v>
      </c>
      <c r="CT81" t="s">
        <v>90</v>
      </c>
      <c r="CU81" t="s">
        <v>91</v>
      </c>
      <c r="CV81" t="s">
        <v>92</v>
      </c>
      <c r="CW81" t="s">
        <v>93</v>
      </c>
      <c r="CX81" t="s">
        <v>94</v>
      </c>
      <c r="CY81" t="s">
        <v>95</v>
      </c>
      <c r="CZ81" t="s">
        <v>96</v>
      </c>
      <c r="DA81" t="s">
        <v>97</v>
      </c>
      <c r="DB81" t="s">
        <v>98</v>
      </c>
      <c r="DC81" t="s">
        <v>99</v>
      </c>
      <c r="DD81" t="s">
        <v>100</v>
      </c>
      <c r="DE81" t="s">
        <v>101</v>
      </c>
      <c r="DF81" t="s">
        <v>102</v>
      </c>
      <c r="DG81" t="s">
        <v>103</v>
      </c>
      <c r="DH81" t="s">
        <v>104</v>
      </c>
      <c r="DI81" t="s">
        <v>105</v>
      </c>
      <c r="DJ81" t="s">
        <v>106</v>
      </c>
      <c r="DK81" t="s">
        <v>107</v>
      </c>
      <c r="DL81" t="s">
        <v>108</v>
      </c>
      <c r="DM81" t="s">
        <v>109</v>
      </c>
      <c r="DN81" t="s">
        <v>110</v>
      </c>
      <c r="DO81" t="s">
        <v>111</v>
      </c>
      <c r="DP81" t="s">
        <v>112</v>
      </c>
      <c r="DQ81" t="s">
        <v>113</v>
      </c>
      <c r="DR81" t="s">
        <v>114</v>
      </c>
      <c r="DS81" t="s">
        <v>115</v>
      </c>
      <c r="DT81" t="s">
        <v>116</v>
      </c>
      <c r="DU81" t="s">
        <v>117</v>
      </c>
      <c r="DV81" t="s">
        <v>118</v>
      </c>
      <c r="DW81" t="s">
        <v>119</v>
      </c>
      <c r="DX81" t="s">
        <v>120</v>
      </c>
      <c r="DY81" t="s">
        <v>121</v>
      </c>
      <c r="DZ81" t="s">
        <v>122</v>
      </c>
      <c r="EA81" t="s">
        <v>123</v>
      </c>
      <c r="EB81" t="s">
        <v>124</v>
      </c>
      <c r="EC81" t="s">
        <v>125</v>
      </c>
      <c r="ED81" t="s">
        <v>126</v>
      </c>
      <c r="EE81" t="s">
        <v>127</v>
      </c>
      <c r="EF81" t="s">
        <v>128</v>
      </c>
      <c r="EG81" t="s">
        <v>129</v>
      </c>
      <c r="EH81" t="s">
        <v>130</v>
      </c>
      <c r="EI81" t="s">
        <v>131</v>
      </c>
      <c r="EJ81" t="s">
        <v>132</v>
      </c>
      <c r="EK81" t="s">
        <v>133</v>
      </c>
      <c r="EL81" t="s">
        <v>134</v>
      </c>
      <c r="EM81" t="s">
        <v>135</v>
      </c>
      <c r="EN81" t="s">
        <v>136</v>
      </c>
      <c r="EO81" t="s">
        <v>137</v>
      </c>
      <c r="EP81" t="s">
        <v>138</v>
      </c>
      <c r="EQ81" t="s">
        <v>139</v>
      </c>
      <c r="ER81" t="s">
        <v>140</v>
      </c>
      <c r="ES81" t="s">
        <v>141</v>
      </c>
      <c r="ET81" t="s">
        <v>142</v>
      </c>
      <c r="EU81" t="s">
        <v>143</v>
      </c>
      <c r="EV81" t="s">
        <v>144</v>
      </c>
      <c r="EW81" t="s">
        <v>145</v>
      </c>
      <c r="EX81" t="s">
        <v>146</v>
      </c>
      <c r="EY81" t="s">
        <v>147</v>
      </c>
      <c r="EZ81" t="s">
        <v>148</v>
      </c>
      <c r="FA81" t="s">
        <v>149</v>
      </c>
      <c r="FB81" t="s">
        <v>150</v>
      </c>
      <c r="FC81" t="s">
        <v>151</v>
      </c>
      <c r="FD81" t="s">
        <v>152</v>
      </c>
      <c r="FE81" t="s">
        <v>153</v>
      </c>
      <c r="FF81" t="s">
        <v>154</v>
      </c>
      <c r="FG81" t="s">
        <v>155</v>
      </c>
      <c r="FH81" t="s">
        <v>156</v>
      </c>
      <c r="FI81" t="s">
        <v>157</v>
      </c>
      <c r="FJ81" t="s">
        <v>158</v>
      </c>
      <c r="FK81" t="s">
        <v>159</v>
      </c>
      <c r="FL81" t="s">
        <v>160</v>
      </c>
      <c r="FM81" t="s">
        <v>161</v>
      </c>
      <c r="FN81" t="s">
        <v>162</v>
      </c>
      <c r="FO81" t="s">
        <v>163</v>
      </c>
      <c r="FP81" t="s">
        <v>164</v>
      </c>
      <c r="FQ81" t="s">
        <v>165</v>
      </c>
      <c r="FR81" t="s">
        <v>166</v>
      </c>
      <c r="FS81" t="s">
        <v>167</v>
      </c>
      <c r="FT81" t="s">
        <v>168</v>
      </c>
      <c r="FU81" t="s">
        <v>169</v>
      </c>
      <c r="FV81" t="s">
        <v>170</v>
      </c>
      <c r="FW81" t="s">
        <v>171</v>
      </c>
      <c r="FX81" t="s">
        <v>172</v>
      </c>
      <c r="FY81" t="s">
        <v>173</v>
      </c>
      <c r="FZ81" t="s">
        <v>174</v>
      </c>
      <c r="GA81" t="s">
        <v>175</v>
      </c>
      <c r="GB81" t="s">
        <v>176</v>
      </c>
      <c r="GC81" t="s">
        <v>177</v>
      </c>
      <c r="GD81" t="s">
        <v>178</v>
      </c>
      <c r="GE81" t="s">
        <v>179</v>
      </c>
      <c r="GF81" t="s">
        <v>180</v>
      </c>
      <c r="GG81" t="s">
        <v>181</v>
      </c>
      <c r="GH81" t="s">
        <v>182</v>
      </c>
      <c r="GI81" t="s">
        <v>183</v>
      </c>
      <c r="GJ81" t="s">
        <v>184</v>
      </c>
      <c r="GK81" t="s">
        <v>185</v>
      </c>
      <c r="GL81" t="s">
        <v>186</v>
      </c>
      <c r="GM81" t="s">
        <v>187</v>
      </c>
      <c r="GN81" t="s">
        <v>188</v>
      </c>
      <c r="GO81" t="s">
        <v>189</v>
      </c>
      <c r="GP81" t="s">
        <v>190</v>
      </c>
      <c r="GQ81" t="s">
        <v>191</v>
      </c>
      <c r="GR81" t="s">
        <v>192</v>
      </c>
      <c r="GS81" t="s">
        <v>193</v>
      </c>
      <c r="GT81" t="s">
        <v>194</v>
      </c>
      <c r="GU81" t="s">
        <v>195</v>
      </c>
      <c r="GV81" t="s">
        <v>196</v>
      </c>
      <c r="GW81" t="s">
        <v>197</v>
      </c>
      <c r="GX81" t="s">
        <v>198</v>
      </c>
      <c r="GY81" t="s">
        <v>199</v>
      </c>
      <c r="GZ81" t="s">
        <v>200</v>
      </c>
      <c r="HA81" t="s">
        <v>201</v>
      </c>
    </row>
    <row r="82" spans="1:209" x14ac:dyDescent="0.2">
      <c r="B82" s="7" t="s">
        <v>225</v>
      </c>
      <c r="C82" s="3"/>
      <c r="D82" s="35"/>
      <c r="E82" s="21"/>
      <c r="F82" s="21"/>
      <c r="G82" s="22"/>
      <c r="H82" s="35"/>
      <c r="I82" s="41"/>
      <c r="J82" s="45"/>
      <c r="K82" s="37"/>
      <c r="L82" s="24"/>
      <c r="M82" s="24"/>
      <c r="N82" s="24"/>
      <c r="O82" s="24"/>
      <c r="P82" s="25"/>
      <c r="Q82" s="65"/>
      <c r="R82" s="45"/>
      <c r="S82" s="22"/>
      <c r="T82" s="35"/>
      <c r="U82" s="21"/>
      <c r="V82" s="21"/>
      <c r="W82" s="22"/>
      <c r="Y82" t="s">
        <v>226</v>
      </c>
      <c r="Z82" s="12">
        <f>MAX(AH82:AW109)</f>
        <v>15</v>
      </c>
      <c r="AA82" s="12">
        <f>MAX(AH111:AW112)</f>
        <v>40</v>
      </c>
      <c r="AC82" t="s">
        <v>206</v>
      </c>
      <c r="AD82" t="s">
        <v>205</v>
      </c>
      <c r="AE82">
        <v>1</v>
      </c>
      <c r="AF82">
        <v>99</v>
      </c>
      <c r="AG82">
        <v>1</v>
      </c>
      <c r="AH82">
        <v>0</v>
      </c>
      <c r="AI82">
        <v>0</v>
      </c>
      <c r="AJ82">
        <v>0</v>
      </c>
      <c r="AK82">
        <v>0</v>
      </c>
      <c r="AL82">
        <v>1</v>
      </c>
      <c r="AM82">
        <v>0</v>
      </c>
      <c r="AN82">
        <v>3</v>
      </c>
      <c r="AO82">
        <v>8</v>
      </c>
      <c r="AP82">
        <v>1</v>
      </c>
      <c r="AQ82">
        <v>4</v>
      </c>
      <c r="AR82">
        <v>3</v>
      </c>
      <c r="AS82">
        <v>0</v>
      </c>
      <c r="AT82">
        <v>3</v>
      </c>
      <c r="AU82">
        <v>4</v>
      </c>
      <c r="AV82">
        <v>1</v>
      </c>
      <c r="AW82">
        <v>0</v>
      </c>
      <c r="AX82">
        <v>0</v>
      </c>
      <c r="AY82">
        <v>0</v>
      </c>
      <c r="AZ82">
        <v>0</v>
      </c>
      <c r="BA82">
        <v>0</v>
      </c>
      <c r="BB82">
        <v>1</v>
      </c>
      <c r="BC82">
        <v>0</v>
      </c>
      <c r="BD82">
        <v>3</v>
      </c>
      <c r="BE82">
        <v>5</v>
      </c>
      <c r="BF82">
        <v>1</v>
      </c>
      <c r="BG82">
        <v>2</v>
      </c>
      <c r="BH82">
        <v>2</v>
      </c>
      <c r="BI82">
        <v>0</v>
      </c>
      <c r="BJ82">
        <v>3</v>
      </c>
      <c r="BK82">
        <v>3</v>
      </c>
      <c r="BL82">
        <v>0</v>
      </c>
      <c r="BM82">
        <v>0</v>
      </c>
      <c r="BN82">
        <v>0</v>
      </c>
      <c r="BO82">
        <v>0</v>
      </c>
      <c r="BP82">
        <v>0</v>
      </c>
      <c r="BQ82">
        <v>0</v>
      </c>
      <c r="BR82">
        <v>1</v>
      </c>
      <c r="BS82">
        <v>0</v>
      </c>
      <c r="BT82">
        <v>1</v>
      </c>
      <c r="BU82">
        <v>0.625</v>
      </c>
      <c r="BV82">
        <v>1</v>
      </c>
      <c r="BW82">
        <v>0.5</v>
      </c>
      <c r="BX82">
        <v>0.66666666666666696</v>
      </c>
      <c r="BY82">
        <v>0</v>
      </c>
      <c r="BZ82">
        <v>1</v>
      </c>
      <c r="CA82">
        <v>0.75</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2</v>
      </c>
      <c r="ED82">
        <v>0</v>
      </c>
      <c r="EE82">
        <v>0</v>
      </c>
      <c r="EF82">
        <v>1</v>
      </c>
      <c r="EG82">
        <v>2</v>
      </c>
      <c r="EH82">
        <v>0</v>
      </c>
      <c r="EI82">
        <v>1</v>
      </c>
      <c r="EJ82">
        <v>2</v>
      </c>
      <c r="EK82">
        <v>0</v>
      </c>
      <c r="EL82">
        <v>0</v>
      </c>
      <c r="EM82">
        <v>0</v>
      </c>
      <c r="EN82">
        <v>0</v>
      </c>
      <c r="EO82">
        <v>0</v>
      </c>
      <c r="EP82">
        <v>0</v>
      </c>
      <c r="EQ82">
        <v>0</v>
      </c>
      <c r="ER82">
        <v>0</v>
      </c>
      <c r="ES82">
        <v>1</v>
      </c>
      <c r="ET82">
        <v>0</v>
      </c>
      <c r="EU82">
        <v>2</v>
      </c>
      <c r="EV82">
        <v>0</v>
      </c>
      <c r="EW82">
        <v>0</v>
      </c>
      <c r="EX82">
        <v>0</v>
      </c>
      <c r="EY82">
        <v>3</v>
      </c>
      <c r="EZ82">
        <v>2</v>
      </c>
      <c r="FA82">
        <v>0</v>
      </c>
      <c r="FB82">
        <v>1</v>
      </c>
      <c r="FC82">
        <v>1</v>
      </c>
      <c r="FD82">
        <v>0</v>
      </c>
      <c r="FE82">
        <v>0</v>
      </c>
      <c r="FF82">
        <v>0</v>
      </c>
      <c r="FG82">
        <v>0</v>
      </c>
      <c r="FH82">
        <v>0</v>
      </c>
      <c r="FI82">
        <v>0</v>
      </c>
      <c r="FJ82">
        <v>1</v>
      </c>
      <c r="FK82">
        <v>0</v>
      </c>
      <c r="FL82">
        <v>1</v>
      </c>
      <c r="FM82">
        <v>1</v>
      </c>
      <c r="FN82">
        <v>0</v>
      </c>
      <c r="FO82">
        <v>0</v>
      </c>
      <c r="FP82">
        <v>0</v>
      </c>
      <c r="FQ82">
        <v>0</v>
      </c>
      <c r="FR82">
        <v>0</v>
      </c>
      <c r="FS82">
        <v>0</v>
      </c>
      <c r="FT82">
        <v>0</v>
      </c>
      <c r="FU82">
        <v>0</v>
      </c>
      <c r="FV82">
        <v>0</v>
      </c>
      <c r="FW82">
        <v>0</v>
      </c>
      <c r="FX82">
        <v>0</v>
      </c>
      <c r="FY82">
        <v>6</v>
      </c>
      <c r="FZ82">
        <v>3</v>
      </c>
      <c r="GA82">
        <v>0</v>
      </c>
      <c r="GB82">
        <v>1</v>
      </c>
      <c r="GC82">
        <v>12</v>
      </c>
      <c r="GD82">
        <v>0</v>
      </c>
      <c r="GE82">
        <v>5</v>
      </c>
      <c r="GF82">
        <v>5</v>
      </c>
      <c r="GG82">
        <v>0</v>
      </c>
      <c r="GH82">
        <v>1</v>
      </c>
      <c r="GI82">
        <v>2</v>
      </c>
      <c r="GJ82">
        <v>0</v>
      </c>
      <c r="GK82">
        <v>0</v>
      </c>
      <c r="GL82">
        <v>0</v>
      </c>
      <c r="GM82">
        <v>0</v>
      </c>
      <c r="GN82">
        <v>0</v>
      </c>
      <c r="GO82">
        <v>0</v>
      </c>
      <c r="GP82">
        <v>0</v>
      </c>
      <c r="GQ82">
        <v>0</v>
      </c>
      <c r="GR82">
        <v>2</v>
      </c>
      <c r="GS82">
        <v>3</v>
      </c>
      <c r="GT82">
        <v>0</v>
      </c>
      <c r="GU82">
        <v>1</v>
      </c>
      <c r="GV82">
        <v>1</v>
      </c>
      <c r="GW82">
        <v>0</v>
      </c>
      <c r="GX82">
        <v>1</v>
      </c>
      <c r="GY82">
        <v>0</v>
      </c>
      <c r="GZ82">
        <v>0</v>
      </c>
      <c r="HA82">
        <v>0</v>
      </c>
    </row>
    <row r="83" spans="1:209" x14ac:dyDescent="0.2">
      <c r="B83" s="8" t="s">
        <v>226</v>
      </c>
      <c r="C83" s="3"/>
      <c r="D83" s="35"/>
      <c r="E83" s="21"/>
      <c r="F83" s="21"/>
      <c r="G83" s="22"/>
      <c r="H83" s="35"/>
      <c r="I83" s="41"/>
      <c r="J83" s="45"/>
      <c r="K83" s="21">
        <f>B100</f>
        <v>7</v>
      </c>
      <c r="L83" s="21"/>
      <c r="M83" s="21"/>
      <c r="N83" s="21"/>
      <c r="O83" s="21"/>
      <c r="P83" s="21"/>
      <c r="Q83" s="41"/>
      <c r="R83" s="45"/>
      <c r="S83" s="22"/>
      <c r="T83" s="35"/>
      <c r="U83" s="21"/>
      <c r="V83" s="21"/>
      <c r="W83" s="22"/>
      <c r="Y83" t="s">
        <v>228</v>
      </c>
      <c r="Z83" s="12">
        <f>MAX(AX82:BM109)</f>
        <v>14</v>
      </c>
      <c r="AA83" s="12">
        <f>MAX(AX111:BM112)</f>
        <v>37</v>
      </c>
      <c r="AC83" t="s">
        <v>5</v>
      </c>
      <c r="AD83" t="s">
        <v>253</v>
      </c>
      <c r="AE83">
        <v>1</v>
      </c>
      <c r="AF83">
        <v>99</v>
      </c>
      <c r="AG83">
        <v>1</v>
      </c>
      <c r="AH83">
        <v>0</v>
      </c>
      <c r="AI83">
        <v>1</v>
      </c>
      <c r="AJ83">
        <v>1</v>
      </c>
      <c r="AK83">
        <v>4</v>
      </c>
      <c r="AL83">
        <v>1</v>
      </c>
      <c r="AM83">
        <v>0</v>
      </c>
      <c r="AN83">
        <v>12</v>
      </c>
      <c r="AO83">
        <v>1</v>
      </c>
      <c r="AP83">
        <v>0</v>
      </c>
      <c r="AQ83">
        <v>1</v>
      </c>
      <c r="AR83">
        <v>2</v>
      </c>
      <c r="AS83">
        <v>0</v>
      </c>
      <c r="AT83">
        <v>0</v>
      </c>
      <c r="AU83">
        <v>0</v>
      </c>
      <c r="AV83">
        <v>0</v>
      </c>
      <c r="AW83">
        <v>0</v>
      </c>
      <c r="AX83">
        <v>0</v>
      </c>
      <c r="AY83">
        <v>1</v>
      </c>
      <c r="AZ83">
        <v>1</v>
      </c>
      <c r="BA83">
        <v>2</v>
      </c>
      <c r="BB83">
        <v>1</v>
      </c>
      <c r="BC83">
        <v>0</v>
      </c>
      <c r="BD83">
        <v>9</v>
      </c>
      <c r="BE83">
        <v>0</v>
      </c>
      <c r="BF83">
        <v>0</v>
      </c>
      <c r="BG83">
        <v>1</v>
      </c>
      <c r="BH83">
        <v>1</v>
      </c>
      <c r="BI83">
        <v>0</v>
      </c>
      <c r="BJ83">
        <v>0</v>
      </c>
      <c r="BK83">
        <v>0</v>
      </c>
      <c r="BL83">
        <v>0</v>
      </c>
      <c r="BM83">
        <v>0</v>
      </c>
      <c r="BN83">
        <v>0</v>
      </c>
      <c r="BO83">
        <v>1</v>
      </c>
      <c r="BP83">
        <v>1</v>
      </c>
      <c r="BQ83">
        <v>0.5</v>
      </c>
      <c r="BR83">
        <v>1</v>
      </c>
      <c r="BS83">
        <v>0</v>
      </c>
      <c r="BT83">
        <v>0.75</v>
      </c>
      <c r="BU83">
        <v>0</v>
      </c>
      <c r="BV83">
        <v>0</v>
      </c>
      <c r="BW83">
        <v>1</v>
      </c>
      <c r="BX83">
        <v>0.5</v>
      </c>
      <c r="BY83">
        <v>0</v>
      </c>
      <c r="BZ83">
        <v>0</v>
      </c>
      <c r="CA83">
        <v>0</v>
      </c>
      <c r="CB83">
        <v>0</v>
      </c>
      <c r="CC83">
        <v>0</v>
      </c>
      <c r="CD83">
        <v>0</v>
      </c>
      <c r="CE83">
        <v>0</v>
      </c>
      <c r="CF83">
        <v>0</v>
      </c>
      <c r="CG83">
        <v>1</v>
      </c>
      <c r="CH83">
        <v>0</v>
      </c>
      <c r="CI83">
        <v>0</v>
      </c>
      <c r="CJ83">
        <v>0</v>
      </c>
      <c r="CK83">
        <v>0</v>
      </c>
      <c r="CL83">
        <v>0</v>
      </c>
      <c r="CM83">
        <v>0</v>
      </c>
      <c r="CN83">
        <v>1</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1</v>
      </c>
      <c r="DQ83">
        <v>0</v>
      </c>
      <c r="DR83">
        <v>0</v>
      </c>
      <c r="DS83">
        <v>0</v>
      </c>
      <c r="DT83">
        <v>0</v>
      </c>
      <c r="DU83">
        <v>0</v>
      </c>
      <c r="DV83">
        <v>0</v>
      </c>
      <c r="DW83">
        <v>0</v>
      </c>
      <c r="DX83">
        <v>0</v>
      </c>
      <c r="DY83">
        <v>0</v>
      </c>
      <c r="DZ83">
        <v>0</v>
      </c>
      <c r="EA83">
        <v>0</v>
      </c>
      <c r="EB83">
        <v>0</v>
      </c>
      <c r="EC83">
        <v>0</v>
      </c>
      <c r="ED83">
        <v>0</v>
      </c>
      <c r="EE83">
        <v>0</v>
      </c>
      <c r="EF83">
        <v>1</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4</v>
      </c>
      <c r="FX83">
        <v>0</v>
      </c>
      <c r="FY83">
        <v>4</v>
      </c>
      <c r="FZ83">
        <v>3</v>
      </c>
      <c r="GA83">
        <v>0</v>
      </c>
      <c r="GB83">
        <v>1</v>
      </c>
      <c r="GC83">
        <v>2</v>
      </c>
      <c r="GD83">
        <v>0</v>
      </c>
      <c r="GE83">
        <v>0</v>
      </c>
      <c r="GF83">
        <v>0</v>
      </c>
      <c r="GG83">
        <v>0</v>
      </c>
      <c r="GH83">
        <v>0</v>
      </c>
      <c r="GI83">
        <v>0</v>
      </c>
      <c r="GJ83">
        <v>0</v>
      </c>
      <c r="GK83">
        <v>0</v>
      </c>
      <c r="GL83">
        <v>0</v>
      </c>
      <c r="GM83">
        <v>1</v>
      </c>
      <c r="GN83">
        <v>1</v>
      </c>
      <c r="GO83">
        <v>1</v>
      </c>
      <c r="GP83">
        <v>1</v>
      </c>
      <c r="GQ83">
        <v>0</v>
      </c>
      <c r="GR83">
        <v>4</v>
      </c>
      <c r="GS83">
        <v>0</v>
      </c>
      <c r="GT83">
        <v>0</v>
      </c>
      <c r="GU83">
        <v>1</v>
      </c>
      <c r="GV83">
        <v>0</v>
      </c>
      <c r="GW83">
        <v>0</v>
      </c>
      <c r="GX83">
        <v>0</v>
      </c>
      <c r="GY83">
        <v>0</v>
      </c>
      <c r="GZ83">
        <v>0</v>
      </c>
      <c r="HA83">
        <v>0</v>
      </c>
    </row>
    <row r="84" spans="1:209" x14ac:dyDescent="0.2">
      <c r="B84" s="7" t="s">
        <v>22</v>
      </c>
      <c r="C84" s="3"/>
      <c r="D84" s="35"/>
      <c r="E84" s="21"/>
      <c r="F84" s="21"/>
      <c r="G84" s="22"/>
      <c r="H84" s="37"/>
      <c r="I84" s="58"/>
      <c r="J84" s="60"/>
      <c r="K84" s="24"/>
      <c r="L84" s="24"/>
      <c r="M84" s="24"/>
      <c r="N84" s="24"/>
      <c r="O84" s="24"/>
      <c r="P84" s="24"/>
      <c r="Q84" s="58"/>
      <c r="R84" s="60"/>
      <c r="S84" s="25"/>
      <c r="T84" s="35"/>
      <c r="U84" s="21"/>
      <c r="V84" s="21"/>
      <c r="W84" s="22"/>
      <c r="Y84" t="s">
        <v>233</v>
      </c>
      <c r="Z84" s="12">
        <f>MAX(BN82:CC109)</f>
        <v>1</v>
      </c>
      <c r="AA84" s="12">
        <f>MAX(BN111:CC112)</f>
        <v>6.833333333333333</v>
      </c>
      <c r="AC84" t="s">
        <v>254</v>
      </c>
      <c r="AD84" t="s">
        <v>205</v>
      </c>
      <c r="AE84">
        <v>1</v>
      </c>
      <c r="AF84">
        <v>99</v>
      </c>
      <c r="AG84">
        <v>1</v>
      </c>
      <c r="AH84">
        <v>1</v>
      </c>
      <c r="AI84">
        <v>11</v>
      </c>
      <c r="AJ84">
        <v>0</v>
      </c>
      <c r="AK84">
        <v>5</v>
      </c>
      <c r="AL84">
        <v>1</v>
      </c>
      <c r="AM84">
        <v>0</v>
      </c>
      <c r="AN84">
        <v>0</v>
      </c>
      <c r="AO84">
        <v>0</v>
      </c>
      <c r="AP84">
        <v>0</v>
      </c>
      <c r="AQ84">
        <v>0</v>
      </c>
      <c r="AR84">
        <v>0</v>
      </c>
      <c r="AS84">
        <v>0</v>
      </c>
      <c r="AT84">
        <v>0</v>
      </c>
      <c r="AU84">
        <v>0</v>
      </c>
      <c r="AV84">
        <v>0</v>
      </c>
      <c r="AW84">
        <v>0</v>
      </c>
      <c r="AX84">
        <v>1</v>
      </c>
      <c r="AY84">
        <v>9</v>
      </c>
      <c r="AZ84">
        <v>0</v>
      </c>
      <c r="BA84">
        <v>4</v>
      </c>
      <c r="BB84">
        <v>0</v>
      </c>
      <c r="BC84">
        <v>0</v>
      </c>
      <c r="BD84">
        <v>0</v>
      </c>
      <c r="BE84">
        <v>0</v>
      </c>
      <c r="BF84">
        <v>0</v>
      </c>
      <c r="BG84">
        <v>0</v>
      </c>
      <c r="BH84">
        <v>0</v>
      </c>
      <c r="BI84">
        <v>0</v>
      </c>
      <c r="BJ84">
        <v>0</v>
      </c>
      <c r="BK84">
        <v>0</v>
      </c>
      <c r="BL84">
        <v>0</v>
      </c>
      <c r="BM84">
        <v>0</v>
      </c>
      <c r="BN84">
        <v>1</v>
      </c>
      <c r="BO84">
        <v>0.81818181818181801</v>
      </c>
      <c r="BP84">
        <v>0</v>
      </c>
      <c r="BQ84">
        <v>0.8</v>
      </c>
      <c r="BR84">
        <v>0</v>
      </c>
      <c r="BS84">
        <v>0</v>
      </c>
      <c r="BT84">
        <v>0</v>
      </c>
      <c r="BU84">
        <v>0</v>
      </c>
      <c r="BV84">
        <v>0</v>
      </c>
      <c r="BW84">
        <v>0</v>
      </c>
      <c r="BX84">
        <v>0</v>
      </c>
      <c r="BY84">
        <v>0</v>
      </c>
      <c r="BZ84">
        <v>0</v>
      </c>
      <c r="CA84">
        <v>0</v>
      </c>
      <c r="CB84">
        <v>0</v>
      </c>
      <c r="CC84">
        <v>0</v>
      </c>
      <c r="CD84">
        <v>0</v>
      </c>
      <c r="CE84">
        <v>0</v>
      </c>
      <c r="CF84">
        <v>0</v>
      </c>
      <c r="CG84">
        <v>1</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0</v>
      </c>
      <c r="GH84">
        <v>0</v>
      </c>
      <c r="GI84">
        <v>0</v>
      </c>
      <c r="GJ84">
        <v>0</v>
      </c>
      <c r="GK84">
        <v>0</v>
      </c>
      <c r="GL84">
        <v>0</v>
      </c>
      <c r="GM84">
        <v>1</v>
      </c>
      <c r="GN84">
        <v>0</v>
      </c>
      <c r="GO84">
        <v>0</v>
      </c>
      <c r="GP84">
        <v>0</v>
      </c>
      <c r="GQ84">
        <v>0</v>
      </c>
      <c r="GR84">
        <v>0</v>
      </c>
      <c r="GS84">
        <v>0</v>
      </c>
      <c r="GT84">
        <v>0</v>
      </c>
      <c r="GU84">
        <v>0</v>
      </c>
      <c r="GV84">
        <v>0</v>
      </c>
      <c r="GW84">
        <v>0</v>
      </c>
      <c r="GX84">
        <v>0</v>
      </c>
      <c r="GY84">
        <v>0</v>
      </c>
      <c r="GZ84">
        <v>0</v>
      </c>
      <c r="HA84">
        <v>0</v>
      </c>
    </row>
    <row r="85" spans="1:209" x14ac:dyDescent="0.2">
      <c r="A85" s="2" t="s">
        <v>230</v>
      </c>
      <c r="B85" s="8" t="s">
        <v>205</v>
      </c>
      <c r="C85" s="3" t="s">
        <v>13</v>
      </c>
      <c r="D85" s="35">
        <f>B97</f>
        <v>31</v>
      </c>
      <c r="E85" s="21"/>
      <c r="F85" s="21"/>
      <c r="G85" s="21"/>
      <c r="H85" s="21"/>
      <c r="I85" s="41"/>
      <c r="J85" s="50">
        <f>B98</f>
        <v>23</v>
      </c>
      <c r="K85" s="51"/>
      <c r="L85" s="51"/>
      <c r="M85" s="51"/>
      <c r="N85" s="51"/>
      <c r="O85" s="51"/>
      <c r="P85" s="51"/>
      <c r="Q85" s="52"/>
      <c r="R85" s="45">
        <f>B99</f>
        <v>13</v>
      </c>
      <c r="S85" s="21"/>
      <c r="T85" s="21"/>
      <c r="U85" s="21"/>
      <c r="V85" s="21"/>
      <c r="W85" s="22"/>
      <c r="Y85" t="s">
        <v>227</v>
      </c>
      <c r="Z85" s="12">
        <f>MAX(CD82:CS109)</f>
        <v>2</v>
      </c>
      <c r="AA85" s="12">
        <f>MAX(CD111:CS112)</f>
        <v>4</v>
      </c>
      <c r="AC85" t="s">
        <v>6</v>
      </c>
      <c r="AD85" t="s">
        <v>205</v>
      </c>
      <c r="AE85">
        <v>1</v>
      </c>
      <c r="AF85">
        <v>97</v>
      </c>
      <c r="AG85">
        <v>1</v>
      </c>
      <c r="AH85">
        <v>0</v>
      </c>
      <c r="AI85">
        <v>1</v>
      </c>
      <c r="AJ85">
        <v>1</v>
      </c>
      <c r="AK85">
        <v>1</v>
      </c>
      <c r="AL85">
        <v>0</v>
      </c>
      <c r="AM85">
        <v>5</v>
      </c>
      <c r="AN85">
        <v>0</v>
      </c>
      <c r="AO85">
        <v>0</v>
      </c>
      <c r="AP85">
        <v>3</v>
      </c>
      <c r="AQ85">
        <v>2</v>
      </c>
      <c r="AR85">
        <v>0</v>
      </c>
      <c r="AS85">
        <v>12</v>
      </c>
      <c r="AT85">
        <v>5</v>
      </c>
      <c r="AU85">
        <v>0</v>
      </c>
      <c r="AV85">
        <v>5</v>
      </c>
      <c r="AW85">
        <v>0</v>
      </c>
      <c r="AX85">
        <v>0</v>
      </c>
      <c r="AY85">
        <v>0</v>
      </c>
      <c r="AZ85">
        <v>1</v>
      </c>
      <c r="BA85">
        <v>1</v>
      </c>
      <c r="BB85">
        <v>0</v>
      </c>
      <c r="BC85">
        <v>5</v>
      </c>
      <c r="BD85">
        <v>0</v>
      </c>
      <c r="BE85">
        <v>0</v>
      </c>
      <c r="BF85">
        <v>3</v>
      </c>
      <c r="BG85">
        <v>2</v>
      </c>
      <c r="BH85">
        <v>0</v>
      </c>
      <c r="BI85">
        <v>6</v>
      </c>
      <c r="BJ85">
        <v>5</v>
      </c>
      <c r="BK85">
        <v>0</v>
      </c>
      <c r="BL85">
        <v>4</v>
      </c>
      <c r="BM85">
        <v>0</v>
      </c>
      <c r="BN85">
        <v>0</v>
      </c>
      <c r="BO85">
        <v>0</v>
      </c>
      <c r="BP85">
        <v>1</v>
      </c>
      <c r="BQ85">
        <v>1</v>
      </c>
      <c r="BR85">
        <v>0</v>
      </c>
      <c r="BS85">
        <v>1</v>
      </c>
      <c r="BT85">
        <v>0</v>
      </c>
      <c r="BU85">
        <v>0</v>
      </c>
      <c r="BV85">
        <v>1</v>
      </c>
      <c r="BW85">
        <v>1</v>
      </c>
      <c r="BX85">
        <v>0</v>
      </c>
      <c r="BY85">
        <v>0.5</v>
      </c>
      <c r="BZ85">
        <v>1</v>
      </c>
      <c r="CA85">
        <v>0</v>
      </c>
      <c r="CB85">
        <v>0.8</v>
      </c>
      <c r="CC85">
        <v>0</v>
      </c>
      <c r="CD85">
        <v>0</v>
      </c>
      <c r="CE85">
        <v>0</v>
      </c>
      <c r="CF85">
        <v>0</v>
      </c>
      <c r="CG85">
        <v>0</v>
      </c>
      <c r="CH85">
        <v>0</v>
      </c>
      <c r="CI85">
        <v>0</v>
      </c>
      <c r="CJ85">
        <v>0</v>
      </c>
      <c r="CK85">
        <v>0</v>
      </c>
      <c r="CL85">
        <v>0</v>
      </c>
      <c r="CM85">
        <v>1</v>
      </c>
      <c r="CN85">
        <v>0</v>
      </c>
      <c r="CO85">
        <v>0</v>
      </c>
      <c r="CP85">
        <v>0</v>
      </c>
      <c r="CQ85">
        <v>0</v>
      </c>
      <c r="CR85">
        <v>0</v>
      </c>
      <c r="CS85">
        <v>0</v>
      </c>
      <c r="CT85">
        <v>0</v>
      </c>
      <c r="CU85">
        <v>0</v>
      </c>
      <c r="CV85">
        <v>0</v>
      </c>
      <c r="CW85">
        <v>1</v>
      </c>
      <c r="CX85">
        <v>0</v>
      </c>
      <c r="CY85">
        <v>0</v>
      </c>
      <c r="CZ85">
        <v>0</v>
      </c>
      <c r="DA85">
        <v>0</v>
      </c>
      <c r="DB85">
        <v>1</v>
      </c>
      <c r="DC85">
        <v>0</v>
      </c>
      <c r="DD85">
        <v>0</v>
      </c>
      <c r="DE85">
        <v>1</v>
      </c>
      <c r="DF85">
        <v>0</v>
      </c>
      <c r="DG85">
        <v>0</v>
      </c>
      <c r="DH85">
        <v>0</v>
      </c>
      <c r="DI85">
        <v>0</v>
      </c>
      <c r="DJ85">
        <v>0</v>
      </c>
      <c r="DK85">
        <v>0</v>
      </c>
      <c r="DL85">
        <v>0</v>
      </c>
      <c r="DM85">
        <v>0</v>
      </c>
      <c r="DN85">
        <v>0</v>
      </c>
      <c r="DO85">
        <v>0</v>
      </c>
      <c r="DP85">
        <v>0</v>
      </c>
      <c r="DQ85">
        <v>0</v>
      </c>
      <c r="DR85">
        <v>0</v>
      </c>
      <c r="DS85">
        <v>0</v>
      </c>
      <c r="DT85">
        <v>0</v>
      </c>
      <c r="DU85">
        <v>3</v>
      </c>
      <c r="DV85">
        <v>0</v>
      </c>
      <c r="DW85">
        <v>0</v>
      </c>
      <c r="DX85">
        <v>0</v>
      </c>
      <c r="DY85">
        <v>0</v>
      </c>
      <c r="DZ85">
        <v>0</v>
      </c>
      <c r="EA85">
        <v>0</v>
      </c>
      <c r="EB85">
        <v>0</v>
      </c>
      <c r="EC85">
        <v>0</v>
      </c>
      <c r="ED85">
        <v>0</v>
      </c>
      <c r="EE85">
        <v>0</v>
      </c>
      <c r="EF85">
        <v>0</v>
      </c>
      <c r="EG85">
        <v>0</v>
      </c>
      <c r="EH85">
        <v>1</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5</v>
      </c>
      <c r="FY85">
        <v>1</v>
      </c>
      <c r="FZ85">
        <v>0</v>
      </c>
      <c r="GA85">
        <v>5</v>
      </c>
      <c r="GB85">
        <v>2</v>
      </c>
      <c r="GC85">
        <v>0</v>
      </c>
      <c r="GD85">
        <v>1</v>
      </c>
      <c r="GE85">
        <v>2</v>
      </c>
      <c r="GF85">
        <v>1</v>
      </c>
      <c r="GG85">
        <v>3</v>
      </c>
      <c r="GH85">
        <v>1</v>
      </c>
      <c r="GI85">
        <v>0</v>
      </c>
      <c r="GJ85">
        <v>2</v>
      </c>
      <c r="GK85">
        <v>0</v>
      </c>
      <c r="GL85">
        <v>0</v>
      </c>
      <c r="GM85">
        <v>1</v>
      </c>
      <c r="GN85">
        <v>0</v>
      </c>
      <c r="GO85">
        <v>1</v>
      </c>
      <c r="GP85">
        <v>0</v>
      </c>
      <c r="GQ85">
        <v>1</v>
      </c>
      <c r="GR85">
        <v>0</v>
      </c>
      <c r="GS85">
        <v>0</v>
      </c>
      <c r="GT85">
        <v>1</v>
      </c>
      <c r="GU85">
        <v>0</v>
      </c>
      <c r="GV85">
        <v>0</v>
      </c>
      <c r="GW85">
        <v>1</v>
      </c>
      <c r="GX85">
        <v>1</v>
      </c>
      <c r="GY85">
        <v>0</v>
      </c>
      <c r="GZ85">
        <v>0</v>
      </c>
      <c r="HA85">
        <v>0</v>
      </c>
    </row>
    <row r="86" spans="1:209" x14ac:dyDescent="0.2">
      <c r="A86" s="11" t="str">
        <f>CONCATENATE("D6.",$B83)</f>
        <v>D6.opPass.Att</v>
      </c>
      <c r="B86" s="14">
        <f>VLOOKUP(B85,$AC82:$HA112,MATCH(A86,$AC81:$HA81,0),FALSE)</f>
        <v>1</v>
      </c>
      <c r="C86" s="3"/>
      <c r="D86" s="35"/>
      <c r="E86" s="21"/>
      <c r="F86" s="21"/>
      <c r="G86" s="21"/>
      <c r="H86" s="21"/>
      <c r="I86" s="41"/>
      <c r="J86" s="45"/>
      <c r="K86" s="21"/>
      <c r="L86" s="21"/>
      <c r="M86" s="21"/>
      <c r="N86" s="21"/>
      <c r="O86" s="21"/>
      <c r="P86" s="21"/>
      <c r="Q86" s="41"/>
      <c r="R86" s="45"/>
      <c r="S86" s="21"/>
      <c r="T86" s="21"/>
      <c r="U86" s="21"/>
      <c r="V86" s="21"/>
      <c r="W86" s="22"/>
      <c r="Y86" t="s">
        <v>229</v>
      </c>
      <c r="Z86" s="12">
        <f>MAX(CT82:DI109)</f>
        <v>3</v>
      </c>
      <c r="AA86" s="12">
        <f>MAX(CT111:DI112)</f>
        <v>7</v>
      </c>
      <c r="AC86" t="s">
        <v>7</v>
      </c>
      <c r="AD86" t="s">
        <v>205</v>
      </c>
      <c r="AE86">
        <v>1</v>
      </c>
      <c r="AF86">
        <v>99</v>
      </c>
      <c r="AG86">
        <v>1</v>
      </c>
      <c r="AH86">
        <v>0</v>
      </c>
      <c r="AI86">
        <v>0</v>
      </c>
      <c r="AJ86">
        <v>3</v>
      </c>
      <c r="AK86">
        <v>3</v>
      </c>
      <c r="AL86">
        <v>3</v>
      </c>
      <c r="AM86">
        <v>6</v>
      </c>
      <c r="AN86">
        <v>7</v>
      </c>
      <c r="AO86">
        <v>5</v>
      </c>
      <c r="AP86">
        <v>1</v>
      </c>
      <c r="AQ86">
        <v>8</v>
      </c>
      <c r="AR86">
        <v>3</v>
      </c>
      <c r="AS86">
        <v>2</v>
      </c>
      <c r="AT86">
        <v>3</v>
      </c>
      <c r="AU86">
        <v>4</v>
      </c>
      <c r="AV86">
        <v>0</v>
      </c>
      <c r="AW86">
        <v>0</v>
      </c>
      <c r="AX86">
        <v>0</v>
      </c>
      <c r="AY86">
        <v>0</v>
      </c>
      <c r="AZ86">
        <v>3</v>
      </c>
      <c r="BA86">
        <v>2</v>
      </c>
      <c r="BB86">
        <v>3</v>
      </c>
      <c r="BC86">
        <v>6</v>
      </c>
      <c r="BD86">
        <v>7</v>
      </c>
      <c r="BE86">
        <v>5</v>
      </c>
      <c r="BF86">
        <v>0</v>
      </c>
      <c r="BG86">
        <v>8</v>
      </c>
      <c r="BH86">
        <v>2</v>
      </c>
      <c r="BI86">
        <v>2</v>
      </c>
      <c r="BJ86">
        <v>3</v>
      </c>
      <c r="BK86">
        <v>3</v>
      </c>
      <c r="BL86">
        <v>0</v>
      </c>
      <c r="BM86">
        <v>0</v>
      </c>
      <c r="BN86">
        <v>0</v>
      </c>
      <c r="BO86">
        <v>0</v>
      </c>
      <c r="BP86">
        <v>1</v>
      </c>
      <c r="BQ86">
        <v>0.66666666666666696</v>
      </c>
      <c r="BR86">
        <v>1</v>
      </c>
      <c r="BS86">
        <v>1</v>
      </c>
      <c r="BT86">
        <v>1</v>
      </c>
      <c r="BU86">
        <v>1</v>
      </c>
      <c r="BV86">
        <v>0</v>
      </c>
      <c r="BW86">
        <v>1</v>
      </c>
      <c r="BX86">
        <v>0.66666666666666696</v>
      </c>
      <c r="BY86">
        <v>1</v>
      </c>
      <c r="BZ86">
        <v>1</v>
      </c>
      <c r="CA86">
        <v>0.75</v>
      </c>
      <c r="CB86">
        <v>0</v>
      </c>
      <c r="CC86">
        <v>0</v>
      </c>
      <c r="CD86">
        <v>0</v>
      </c>
      <c r="CE86">
        <v>0</v>
      </c>
      <c r="CF86">
        <v>0</v>
      </c>
      <c r="CG86">
        <v>1</v>
      </c>
      <c r="CH86">
        <v>0</v>
      </c>
      <c r="CI86">
        <v>0</v>
      </c>
      <c r="CJ86">
        <v>0</v>
      </c>
      <c r="CK86">
        <v>0</v>
      </c>
      <c r="CL86">
        <v>0</v>
      </c>
      <c r="CM86">
        <v>0</v>
      </c>
      <c r="CN86">
        <v>0</v>
      </c>
      <c r="CO86">
        <v>0</v>
      </c>
      <c r="CP86">
        <v>0</v>
      </c>
      <c r="CQ86">
        <v>0</v>
      </c>
      <c r="CR86">
        <v>0</v>
      </c>
      <c r="CS86">
        <v>0</v>
      </c>
      <c r="CT86">
        <v>0</v>
      </c>
      <c r="CU86">
        <v>0</v>
      </c>
      <c r="CV86">
        <v>0</v>
      </c>
      <c r="CW86">
        <v>0</v>
      </c>
      <c r="CX86">
        <v>0</v>
      </c>
      <c r="CY86">
        <v>0</v>
      </c>
      <c r="CZ86">
        <v>1</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2</v>
      </c>
      <c r="EB86">
        <v>0</v>
      </c>
      <c r="EC86">
        <v>1</v>
      </c>
      <c r="ED86">
        <v>0</v>
      </c>
      <c r="EE86">
        <v>1</v>
      </c>
      <c r="EF86">
        <v>3</v>
      </c>
      <c r="EG86">
        <v>0</v>
      </c>
      <c r="EH86">
        <v>0</v>
      </c>
      <c r="EI86">
        <v>1</v>
      </c>
      <c r="EJ86">
        <v>0</v>
      </c>
      <c r="EK86">
        <v>0</v>
      </c>
      <c r="EL86">
        <v>0</v>
      </c>
      <c r="EM86">
        <v>0</v>
      </c>
      <c r="EN86">
        <v>1</v>
      </c>
      <c r="EO86">
        <v>0</v>
      </c>
      <c r="EP86">
        <v>1</v>
      </c>
      <c r="EQ86">
        <v>0</v>
      </c>
      <c r="ER86">
        <v>0</v>
      </c>
      <c r="ES86">
        <v>0</v>
      </c>
      <c r="ET86">
        <v>0</v>
      </c>
      <c r="EU86">
        <v>1</v>
      </c>
      <c r="EV86">
        <v>1</v>
      </c>
      <c r="EW86">
        <v>1</v>
      </c>
      <c r="EX86">
        <v>0</v>
      </c>
      <c r="EY86">
        <v>2</v>
      </c>
      <c r="EZ86">
        <v>1</v>
      </c>
      <c r="FA86">
        <v>0</v>
      </c>
      <c r="FB86">
        <v>0</v>
      </c>
      <c r="FC86">
        <v>0</v>
      </c>
      <c r="FD86">
        <v>0</v>
      </c>
      <c r="FE86">
        <v>0</v>
      </c>
      <c r="FF86">
        <v>0</v>
      </c>
      <c r="FG86">
        <v>0</v>
      </c>
      <c r="FH86">
        <v>0</v>
      </c>
      <c r="FI86">
        <v>0</v>
      </c>
      <c r="FJ86">
        <v>1</v>
      </c>
      <c r="FK86">
        <v>0</v>
      </c>
      <c r="FL86">
        <v>0</v>
      </c>
      <c r="FM86">
        <v>0</v>
      </c>
      <c r="FN86">
        <v>0</v>
      </c>
      <c r="FO86">
        <v>0</v>
      </c>
      <c r="FP86">
        <v>0</v>
      </c>
      <c r="FQ86">
        <v>0</v>
      </c>
      <c r="FR86">
        <v>0</v>
      </c>
      <c r="FS86">
        <v>0</v>
      </c>
      <c r="FT86">
        <v>0</v>
      </c>
      <c r="FU86">
        <v>0</v>
      </c>
      <c r="FV86">
        <v>0</v>
      </c>
      <c r="FW86">
        <v>0</v>
      </c>
      <c r="FX86">
        <v>2</v>
      </c>
      <c r="FY86">
        <v>4</v>
      </c>
      <c r="FZ86">
        <v>3</v>
      </c>
      <c r="GA86">
        <v>2</v>
      </c>
      <c r="GB86">
        <v>6</v>
      </c>
      <c r="GC86">
        <v>1</v>
      </c>
      <c r="GD86">
        <v>1</v>
      </c>
      <c r="GE86">
        <v>3</v>
      </c>
      <c r="GF86">
        <v>2</v>
      </c>
      <c r="GG86">
        <v>1</v>
      </c>
      <c r="GH86">
        <v>0</v>
      </c>
      <c r="GI86">
        <v>0</v>
      </c>
      <c r="GJ86">
        <v>0</v>
      </c>
      <c r="GK86">
        <v>0</v>
      </c>
      <c r="GL86">
        <v>0</v>
      </c>
      <c r="GM86">
        <v>0</v>
      </c>
      <c r="GN86">
        <v>2</v>
      </c>
      <c r="GO86">
        <v>1</v>
      </c>
      <c r="GP86">
        <v>0</v>
      </c>
      <c r="GQ86">
        <v>1</v>
      </c>
      <c r="GR86">
        <v>2</v>
      </c>
      <c r="GS86">
        <v>1</v>
      </c>
      <c r="GT86">
        <v>1</v>
      </c>
      <c r="GU86">
        <v>2</v>
      </c>
      <c r="GV86">
        <v>0</v>
      </c>
      <c r="GW86">
        <v>0</v>
      </c>
      <c r="GX86">
        <v>0</v>
      </c>
      <c r="GY86">
        <v>2</v>
      </c>
      <c r="GZ86">
        <v>0</v>
      </c>
      <c r="HA86">
        <v>0</v>
      </c>
    </row>
    <row r="87" spans="1:209" x14ac:dyDescent="0.2">
      <c r="A87" s="11" t="str">
        <f>CONCATENATE("D18.",$B83)</f>
        <v>D18.opPass.Att</v>
      </c>
      <c r="B87" s="14">
        <f>VLOOKUP(B85,$AC82:$HA112,MATCH(A87,$AC81:$HA81,0),FALSE)</f>
        <v>15</v>
      </c>
      <c r="C87" s="3"/>
      <c r="D87" s="35"/>
      <c r="E87" s="21"/>
      <c r="F87" s="21"/>
      <c r="G87" s="21"/>
      <c r="H87" s="21"/>
      <c r="I87" s="41"/>
      <c r="J87" s="45"/>
      <c r="K87" s="21"/>
      <c r="L87" s="21"/>
      <c r="M87" s="21"/>
      <c r="N87" s="21"/>
      <c r="O87" s="21"/>
      <c r="P87" s="21"/>
      <c r="Q87" s="41"/>
      <c r="R87" s="45"/>
      <c r="S87" s="21"/>
      <c r="T87" s="21"/>
      <c r="U87" s="21"/>
      <c r="V87" s="21"/>
      <c r="W87" s="22"/>
      <c r="Y87" t="s">
        <v>234</v>
      </c>
      <c r="Z87" s="12">
        <f>MAX(DJ82:DY109)</f>
        <v>3</v>
      </c>
      <c r="AA87" s="12">
        <f>MAX(DJ111:DY112)</f>
        <v>4</v>
      </c>
      <c r="AC87" t="s">
        <v>255</v>
      </c>
      <c r="AD87" t="s">
        <v>253</v>
      </c>
      <c r="AE87">
        <v>1</v>
      </c>
      <c r="AF87">
        <v>99</v>
      </c>
      <c r="AG87">
        <v>1</v>
      </c>
      <c r="AH87">
        <v>0</v>
      </c>
      <c r="AI87">
        <v>0</v>
      </c>
      <c r="AJ87">
        <v>6</v>
      </c>
      <c r="AK87">
        <v>1</v>
      </c>
      <c r="AL87">
        <v>0</v>
      </c>
      <c r="AM87">
        <v>3</v>
      </c>
      <c r="AN87">
        <v>5</v>
      </c>
      <c r="AO87">
        <v>1</v>
      </c>
      <c r="AP87">
        <v>0</v>
      </c>
      <c r="AQ87">
        <v>0</v>
      </c>
      <c r="AR87">
        <v>0</v>
      </c>
      <c r="AS87">
        <v>0</v>
      </c>
      <c r="AT87">
        <v>0</v>
      </c>
      <c r="AU87">
        <v>0</v>
      </c>
      <c r="AV87">
        <v>0</v>
      </c>
      <c r="AW87">
        <v>0</v>
      </c>
      <c r="AX87">
        <v>0</v>
      </c>
      <c r="AY87">
        <v>0</v>
      </c>
      <c r="AZ87">
        <v>6</v>
      </c>
      <c r="BA87">
        <v>1</v>
      </c>
      <c r="BB87">
        <v>0</v>
      </c>
      <c r="BC87">
        <v>3</v>
      </c>
      <c r="BD87">
        <v>5</v>
      </c>
      <c r="BE87">
        <v>1</v>
      </c>
      <c r="BF87">
        <v>0</v>
      </c>
      <c r="BG87">
        <v>0</v>
      </c>
      <c r="BH87">
        <v>0</v>
      </c>
      <c r="BI87">
        <v>0</v>
      </c>
      <c r="BJ87">
        <v>0</v>
      </c>
      <c r="BK87">
        <v>0</v>
      </c>
      <c r="BL87">
        <v>0</v>
      </c>
      <c r="BM87">
        <v>0</v>
      </c>
      <c r="BN87">
        <v>0</v>
      </c>
      <c r="BO87">
        <v>0</v>
      </c>
      <c r="BP87">
        <v>1</v>
      </c>
      <c r="BQ87">
        <v>1</v>
      </c>
      <c r="BR87">
        <v>0</v>
      </c>
      <c r="BS87">
        <v>1</v>
      </c>
      <c r="BT87">
        <v>1</v>
      </c>
      <c r="BU87">
        <v>1</v>
      </c>
      <c r="BV87">
        <v>0</v>
      </c>
      <c r="BW87">
        <v>0</v>
      </c>
      <c r="BX87">
        <v>0</v>
      </c>
      <c r="BY87">
        <v>0</v>
      </c>
      <c r="BZ87">
        <v>0</v>
      </c>
      <c r="CA87">
        <v>0</v>
      </c>
      <c r="CB87">
        <v>0</v>
      </c>
      <c r="CC87">
        <v>0</v>
      </c>
      <c r="CD87">
        <v>0</v>
      </c>
      <c r="CE87">
        <v>0</v>
      </c>
      <c r="CF87">
        <v>1</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2</v>
      </c>
      <c r="EC87">
        <v>0</v>
      </c>
      <c r="ED87">
        <v>0</v>
      </c>
      <c r="EE87">
        <v>0</v>
      </c>
      <c r="EF87">
        <v>1</v>
      </c>
      <c r="EG87">
        <v>0</v>
      </c>
      <c r="EH87">
        <v>0</v>
      </c>
      <c r="EI87">
        <v>0</v>
      </c>
      <c r="EJ87">
        <v>0</v>
      </c>
      <c r="EK87">
        <v>0</v>
      </c>
      <c r="EL87">
        <v>0</v>
      </c>
      <c r="EM87">
        <v>0</v>
      </c>
      <c r="EN87">
        <v>0</v>
      </c>
      <c r="EO87">
        <v>0</v>
      </c>
      <c r="EP87">
        <v>0</v>
      </c>
      <c r="EQ87">
        <v>1</v>
      </c>
      <c r="ER87">
        <v>1</v>
      </c>
      <c r="ES87">
        <v>2</v>
      </c>
      <c r="ET87">
        <v>0</v>
      </c>
      <c r="EU87">
        <v>0</v>
      </c>
      <c r="EV87">
        <v>1</v>
      </c>
      <c r="EW87">
        <v>0</v>
      </c>
      <c r="EX87">
        <v>1</v>
      </c>
      <c r="EY87">
        <v>0</v>
      </c>
      <c r="EZ87">
        <v>0</v>
      </c>
      <c r="FA87">
        <v>0</v>
      </c>
      <c r="FB87">
        <v>1</v>
      </c>
      <c r="FC87">
        <v>1</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7</v>
      </c>
      <c r="FZ87">
        <v>1</v>
      </c>
      <c r="GA87">
        <v>2</v>
      </c>
      <c r="GB87">
        <v>1</v>
      </c>
      <c r="GC87">
        <v>0</v>
      </c>
      <c r="GD87">
        <v>2</v>
      </c>
      <c r="GE87">
        <v>2</v>
      </c>
      <c r="GF87">
        <v>0</v>
      </c>
      <c r="GG87">
        <v>1</v>
      </c>
      <c r="GH87">
        <v>1</v>
      </c>
      <c r="GI87">
        <v>0</v>
      </c>
      <c r="GJ87">
        <v>0</v>
      </c>
      <c r="GK87">
        <v>0</v>
      </c>
      <c r="GL87">
        <v>0</v>
      </c>
      <c r="GM87">
        <v>0</v>
      </c>
      <c r="GN87">
        <v>2</v>
      </c>
      <c r="GO87">
        <v>1</v>
      </c>
      <c r="GP87">
        <v>0</v>
      </c>
      <c r="GQ87">
        <v>1</v>
      </c>
      <c r="GR87">
        <v>2</v>
      </c>
      <c r="GS87">
        <v>1</v>
      </c>
      <c r="GT87">
        <v>0</v>
      </c>
      <c r="GU87">
        <v>0</v>
      </c>
      <c r="GV87">
        <v>0</v>
      </c>
      <c r="GW87">
        <v>0</v>
      </c>
      <c r="GX87">
        <v>0</v>
      </c>
      <c r="GY87">
        <v>0</v>
      </c>
      <c r="GZ87">
        <v>0</v>
      </c>
      <c r="HA87">
        <v>0</v>
      </c>
    </row>
    <row r="88" spans="1:209" x14ac:dyDescent="0.2">
      <c r="A88" s="11" t="str">
        <f>CONCATENATE("DL.",$B83)</f>
        <v>DL.opPass.Att</v>
      </c>
      <c r="B88" s="14">
        <f>VLOOKUP(B85,$AC82:$HA112,MATCH(A88,$AC81:$HA81,0),FALSE)</f>
        <v>30</v>
      </c>
      <c r="C88" s="3"/>
      <c r="D88" s="35"/>
      <c r="E88" s="21"/>
      <c r="F88" s="21"/>
      <c r="G88" s="21"/>
      <c r="H88" s="21"/>
      <c r="I88" s="41"/>
      <c r="J88" s="45"/>
      <c r="K88" s="21"/>
      <c r="L88" s="21"/>
      <c r="M88" s="21"/>
      <c r="N88" s="21"/>
      <c r="O88" s="21"/>
      <c r="P88" s="21"/>
      <c r="Q88" s="41"/>
      <c r="R88" s="45"/>
      <c r="S88" s="21"/>
      <c r="T88" s="21"/>
      <c r="U88" s="21"/>
      <c r="V88" s="21"/>
      <c r="W88" s="22"/>
      <c r="Y88" t="s">
        <v>235</v>
      </c>
      <c r="Z88" s="12">
        <f>MAX(DZ82:EO109)</f>
        <v>3</v>
      </c>
      <c r="AA88" s="12">
        <f>MAX(DZ111:EO112)</f>
        <v>7</v>
      </c>
      <c r="AC88" t="s">
        <v>256</v>
      </c>
      <c r="AD88" t="s">
        <v>253</v>
      </c>
      <c r="AE88">
        <v>1</v>
      </c>
      <c r="AF88">
        <v>99</v>
      </c>
      <c r="AG88">
        <v>1</v>
      </c>
      <c r="AH88">
        <v>0</v>
      </c>
      <c r="AI88">
        <v>0</v>
      </c>
      <c r="AJ88">
        <v>0</v>
      </c>
      <c r="AK88">
        <v>0</v>
      </c>
      <c r="AL88">
        <v>5</v>
      </c>
      <c r="AM88">
        <v>0</v>
      </c>
      <c r="AN88">
        <v>1</v>
      </c>
      <c r="AO88">
        <v>2</v>
      </c>
      <c r="AP88">
        <v>0</v>
      </c>
      <c r="AQ88">
        <v>1</v>
      </c>
      <c r="AR88">
        <v>4</v>
      </c>
      <c r="AS88">
        <v>0</v>
      </c>
      <c r="AT88">
        <v>0</v>
      </c>
      <c r="AU88">
        <v>3</v>
      </c>
      <c r="AV88">
        <v>1</v>
      </c>
      <c r="AW88">
        <v>0</v>
      </c>
      <c r="AX88">
        <v>0</v>
      </c>
      <c r="AY88">
        <v>0</v>
      </c>
      <c r="AZ88">
        <v>0</v>
      </c>
      <c r="BA88">
        <v>0</v>
      </c>
      <c r="BB88">
        <v>3</v>
      </c>
      <c r="BC88">
        <v>0</v>
      </c>
      <c r="BD88">
        <v>1</v>
      </c>
      <c r="BE88">
        <v>1</v>
      </c>
      <c r="BF88">
        <v>0</v>
      </c>
      <c r="BG88">
        <v>1</v>
      </c>
      <c r="BH88">
        <v>2</v>
      </c>
      <c r="BI88">
        <v>0</v>
      </c>
      <c r="BJ88">
        <v>0</v>
      </c>
      <c r="BK88">
        <v>1</v>
      </c>
      <c r="BL88">
        <v>0</v>
      </c>
      <c r="BM88">
        <v>0</v>
      </c>
      <c r="BN88">
        <v>0</v>
      </c>
      <c r="BO88">
        <v>0</v>
      </c>
      <c r="BP88">
        <v>0</v>
      </c>
      <c r="BQ88">
        <v>0</v>
      </c>
      <c r="BR88">
        <v>0.6</v>
      </c>
      <c r="BS88">
        <v>0</v>
      </c>
      <c r="BT88">
        <v>1</v>
      </c>
      <c r="BU88">
        <v>0.5</v>
      </c>
      <c r="BV88">
        <v>0</v>
      </c>
      <c r="BW88">
        <v>1</v>
      </c>
      <c r="BX88">
        <v>0.5</v>
      </c>
      <c r="BY88">
        <v>0</v>
      </c>
      <c r="BZ88">
        <v>0</v>
      </c>
      <c r="CA88">
        <v>0.33333333333333298</v>
      </c>
      <c r="CB88">
        <v>0</v>
      </c>
      <c r="CC88">
        <v>0</v>
      </c>
      <c r="CD88">
        <v>0</v>
      </c>
      <c r="CE88">
        <v>0</v>
      </c>
      <c r="CF88">
        <v>0</v>
      </c>
      <c r="CG88">
        <v>0</v>
      </c>
      <c r="CH88">
        <v>1</v>
      </c>
      <c r="CI88">
        <v>0</v>
      </c>
      <c r="CJ88">
        <v>0</v>
      </c>
      <c r="CK88">
        <v>0</v>
      </c>
      <c r="CL88">
        <v>0</v>
      </c>
      <c r="CM88">
        <v>0</v>
      </c>
      <c r="CN88">
        <v>1</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1</v>
      </c>
      <c r="EO88">
        <v>0</v>
      </c>
      <c r="EP88">
        <v>0</v>
      </c>
      <c r="EQ88">
        <v>0</v>
      </c>
      <c r="ER88">
        <v>0</v>
      </c>
      <c r="ES88">
        <v>0</v>
      </c>
      <c r="ET88">
        <v>0</v>
      </c>
      <c r="EU88">
        <v>0</v>
      </c>
      <c r="EV88">
        <v>0</v>
      </c>
      <c r="EW88">
        <v>0</v>
      </c>
      <c r="EX88">
        <v>0</v>
      </c>
      <c r="EY88">
        <v>0</v>
      </c>
      <c r="EZ88">
        <v>0</v>
      </c>
      <c r="FA88">
        <v>0</v>
      </c>
      <c r="FB88">
        <v>0</v>
      </c>
      <c r="FC88">
        <v>0</v>
      </c>
      <c r="FD88">
        <v>0</v>
      </c>
      <c r="FE88">
        <v>1</v>
      </c>
      <c r="FF88">
        <v>0</v>
      </c>
      <c r="FG88">
        <v>1</v>
      </c>
      <c r="FH88">
        <v>0</v>
      </c>
      <c r="FI88">
        <v>0</v>
      </c>
      <c r="FJ88">
        <v>4</v>
      </c>
      <c r="FK88">
        <v>0</v>
      </c>
      <c r="FL88">
        <v>0</v>
      </c>
      <c r="FM88">
        <v>0</v>
      </c>
      <c r="FN88">
        <v>0</v>
      </c>
      <c r="FO88">
        <v>0</v>
      </c>
      <c r="FP88">
        <v>2</v>
      </c>
      <c r="FQ88">
        <v>0</v>
      </c>
      <c r="FR88">
        <v>0</v>
      </c>
      <c r="FS88">
        <v>1</v>
      </c>
      <c r="FT88">
        <v>0</v>
      </c>
      <c r="FU88">
        <v>0</v>
      </c>
      <c r="FV88">
        <v>0</v>
      </c>
      <c r="FW88">
        <v>6</v>
      </c>
      <c r="FX88">
        <v>0</v>
      </c>
      <c r="FY88">
        <v>1</v>
      </c>
      <c r="FZ88">
        <v>14</v>
      </c>
      <c r="GA88">
        <v>0</v>
      </c>
      <c r="GB88">
        <v>0</v>
      </c>
      <c r="GC88">
        <v>5</v>
      </c>
      <c r="GD88">
        <v>0</v>
      </c>
      <c r="GE88">
        <v>0</v>
      </c>
      <c r="GF88">
        <v>5</v>
      </c>
      <c r="GG88">
        <v>0</v>
      </c>
      <c r="GH88">
        <v>0</v>
      </c>
      <c r="GI88">
        <v>0</v>
      </c>
      <c r="GJ88">
        <v>0</v>
      </c>
      <c r="GK88">
        <v>0</v>
      </c>
      <c r="GL88">
        <v>0</v>
      </c>
      <c r="GM88">
        <v>0</v>
      </c>
      <c r="GN88">
        <v>0</v>
      </c>
      <c r="GO88">
        <v>0</v>
      </c>
      <c r="GP88">
        <v>3</v>
      </c>
      <c r="GQ88">
        <v>0</v>
      </c>
      <c r="GR88">
        <v>1</v>
      </c>
      <c r="GS88">
        <v>0</v>
      </c>
      <c r="GT88">
        <v>0</v>
      </c>
      <c r="GU88">
        <v>0</v>
      </c>
      <c r="GV88">
        <v>1</v>
      </c>
      <c r="GW88">
        <v>0</v>
      </c>
      <c r="GX88">
        <v>0</v>
      </c>
      <c r="GY88">
        <v>1</v>
      </c>
      <c r="GZ88">
        <v>0</v>
      </c>
      <c r="HA88">
        <v>0</v>
      </c>
    </row>
    <row r="89" spans="1:209" x14ac:dyDescent="0.2">
      <c r="A89" s="11" t="str">
        <f>CONCATENATE("DC.",$B83)</f>
        <v>DC.opPass.Att</v>
      </c>
      <c r="B89" s="14">
        <f>VLOOKUP(B85,$AC82:$HA112,MATCH(A89,$AC81:$HA81,0),FALSE)</f>
        <v>30</v>
      </c>
      <c r="C89" s="3"/>
      <c r="D89" s="35"/>
      <c r="E89" s="21"/>
      <c r="F89" s="21"/>
      <c r="G89" s="21"/>
      <c r="H89" s="21"/>
      <c r="I89" s="41"/>
      <c r="J89" s="45"/>
      <c r="K89" s="21"/>
      <c r="L89" s="21"/>
      <c r="M89" s="21"/>
      <c r="N89" s="21"/>
      <c r="O89" s="21"/>
      <c r="P89" s="21"/>
      <c r="Q89" s="41"/>
      <c r="R89" s="45"/>
      <c r="S89" s="21"/>
      <c r="T89" s="21"/>
      <c r="U89" s="21"/>
      <c r="V89" s="21"/>
      <c r="W89" s="22"/>
      <c r="Y89" t="s">
        <v>236</v>
      </c>
      <c r="Z89" s="12">
        <f>MAX(EP82:FE109)</f>
        <v>4</v>
      </c>
      <c r="AA89" s="12">
        <f>MAX(EP111:FE112)</f>
        <v>8</v>
      </c>
      <c r="AC89" t="s">
        <v>8</v>
      </c>
      <c r="AD89" t="s">
        <v>205</v>
      </c>
      <c r="AE89">
        <v>1</v>
      </c>
      <c r="AF89">
        <v>99</v>
      </c>
      <c r="AG89">
        <v>1</v>
      </c>
      <c r="AH89">
        <v>0</v>
      </c>
      <c r="AI89">
        <v>2</v>
      </c>
      <c r="AJ89">
        <v>8</v>
      </c>
      <c r="AK89">
        <v>1</v>
      </c>
      <c r="AL89">
        <v>0</v>
      </c>
      <c r="AM89">
        <v>12</v>
      </c>
      <c r="AN89">
        <v>0</v>
      </c>
      <c r="AO89">
        <v>0</v>
      </c>
      <c r="AP89">
        <v>13</v>
      </c>
      <c r="AQ89">
        <v>3</v>
      </c>
      <c r="AR89">
        <v>0</v>
      </c>
      <c r="AS89">
        <v>8</v>
      </c>
      <c r="AT89">
        <v>1</v>
      </c>
      <c r="AU89">
        <v>0</v>
      </c>
      <c r="AV89">
        <v>1</v>
      </c>
      <c r="AW89">
        <v>0</v>
      </c>
      <c r="AX89">
        <v>0</v>
      </c>
      <c r="AY89">
        <v>2</v>
      </c>
      <c r="AZ89">
        <v>8</v>
      </c>
      <c r="BA89">
        <v>0</v>
      </c>
      <c r="BB89">
        <v>0</v>
      </c>
      <c r="BC89">
        <v>10</v>
      </c>
      <c r="BD89">
        <v>0</v>
      </c>
      <c r="BE89">
        <v>0</v>
      </c>
      <c r="BF89">
        <v>11</v>
      </c>
      <c r="BG89">
        <v>1</v>
      </c>
      <c r="BH89">
        <v>0</v>
      </c>
      <c r="BI89">
        <v>4</v>
      </c>
      <c r="BJ89">
        <v>0</v>
      </c>
      <c r="BK89">
        <v>0</v>
      </c>
      <c r="BL89">
        <v>1</v>
      </c>
      <c r="BM89">
        <v>0</v>
      </c>
      <c r="BN89">
        <v>0</v>
      </c>
      <c r="BO89">
        <v>1</v>
      </c>
      <c r="BP89">
        <v>1</v>
      </c>
      <c r="BQ89">
        <v>0</v>
      </c>
      <c r="BR89">
        <v>0</v>
      </c>
      <c r="BS89">
        <v>0.83333333333333304</v>
      </c>
      <c r="BT89">
        <v>0</v>
      </c>
      <c r="BU89">
        <v>0</v>
      </c>
      <c r="BV89">
        <v>0.84615384615384603</v>
      </c>
      <c r="BW89">
        <v>0.33333333333333298</v>
      </c>
      <c r="BX89">
        <v>0</v>
      </c>
      <c r="BY89">
        <v>0.5</v>
      </c>
      <c r="BZ89">
        <v>0</v>
      </c>
      <c r="CA89">
        <v>0</v>
      </c>
      <c r="CB89">
        <v>1</v>
      </c>
      <c r="CC89">
        <v>0</v>
      </c>
      <c r="CD89">
        <v>0</v>
      </c>
      <c r="CE89">
        <v>0</v>
      </c>
      <c r="CF89">
        <v>1</v>
      </c>
      <c r="CG89">
        <v>1</v>
      </c>
      <c r="CH89">
        <v>0</v>
      </c>
      <c r="CI89">
        <v>0</v>
      </c>
      <c r="CJ89">
        <v>0</v>
      </c>
      <c r="CK89">
        <v>0</v>
      </c>
      <c r="CL89">
        <v>1</v>
      </c>
      <c r="CM89">
        <v>0</v>
      </c>
      <c r="CN89">
        <v>0</v>
      </c>
      <c r="CO89">
        <v>0</v>
      </c>
      <c r="CP89">
        <v>0</v>
      </c>
      <c r="CQ89">
        <v>0</v>
      </c>
      <c r="CR89">
        <v>0</v>
      </c>
      <c r="CS89">
        <v>0</v>
      </c>
      <c r="CT89">
        <v>0</v>
      </c>
      <c r="CU89">
        <v>0</v>
      </c>
      <c r="CV89">
        <v>1</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1</v>
      </c>
      <c r="DV89">
        <v>0</v>
      </c>
      <c r="DW89">
        <v>0</v>
      </c>
      <c r="DX89">
        <v>1</v>
      </c>
      <c r="DY89">
        <v>0</v>
      </c>
      <c r="DZ89">
        <v>0</v>
      </c>
      <c r="EA89">
        <v>0</v>
      </c>
      <c r="EB89">
        <v>0</v>
      </c>
      <c r="EC89">
        <v>0</v>
      </c>
      <c r="ED89">
        <v>0</v>
      </c>
      <c r="EE89">
        <v>1</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5</v>
      </c>
      <c r="FY89">
        <v>0</v>
      </c>
      <c r="FZ89">
        <v>0</v>
      </c>
      <c r="GA89">
        <v>2</v>
      </c>
      <c r="GB89">
        <v>0</v>
      </c>
      <c r="GC89">
        <v>0</v>
      </c>
      <c r="GD89">
        <v>1</v>
      </c>
      <c r="GE89">
        <v>0</v>
      </c>
      <c r="GF89">
        <v>0</v>
      </c>
      <c r="GG89">
        <v>2</v>
      </c>
      <c r="GH89">
        <v>1</v>
      </c>
      <c r="GI89">
        <v>0</v>
      </c>
      <c r="GJ89">
        <v>0</v>
      </c>
      <c r="GK89">
        <v>0</v>
      </c>
      <c r="GL89">
        <v>0</v>
      </c>
      <c r="GM89">
        <v>2</v>
      </c>
      <c r="GN89">
        <v>1</v>
      </c>
      <c r="GO89">
        <v>0</v>
      </c>
      <c r="GP89">
        <v>0</v>
      </c>
      <c r="GQ89">
        <v>4</v>
      </c>
      <c r="GR89">
        <v>0</v>
      </c>
      <c r="GS89">
        <v>0</v>
      </c>
      <c r="GT89">
        <v>4</v>
      </c>
      <c r="GU89">
        <v>1</v>
      </c>
      <c r="GV89">
        <v>0</v>
      </c>
      <c r="GW89">
        <v>1</v>
      </c>
      <c r="GX89">
        <v>2</v>
      </c>
      <c r="GY89">
        <v>0</v>
      </c>
      <c r="GZ89">
        <v>0</v>
      </c>
      <c r="HA89">
        <v>0</v>
      </c>
    </row>
    <row r="90" spans="1:209" x14ac:dyDescent="0.2">
      <c r="A90" s="11" t="str">
        <f>CONCATENATE("DR.",$B83)</f>
        <v>DR.opPass.Att</v>
      </c>
      <c r="B90" s="14">
        <f>VLOOKUP(B85,$AC82:$HA112,MATCH(A90,$AC81:$HA81,0),FALSE)</f>
        <v>16</v>
      </c>
      <c r="C90" s="3"/>
      <c r="D90" s="47"/>
      <c r="E90" s="48"/>
      <c r="F90" s="48"/>
      <c r="G90" s="48"/>
      <c r="H90" s="48"/>
      <c r="I90" s="49"/>
      <c r="J90" s="53"/>
      <c r="K90" s="48"/>
      <c r="L90" s="48"/>
      <c r="M90" s="48"/>
      <c r="N90" s="48"/>
      <c r="O90" s="48"/>
      <c r="P90" s="48"/>
      <c r="Q90" s="49"/>
      <c r="R90" s="53"/>
      <c r="S90" s="48"/>
      <c r="T90" s="48"/>
      <c r="U90" s="48"/>
      <c r="V90" s="48"/>
      <c r="W90" s="54"/>
      <c r="Y90" t="s">
        <v>237</v>
      </c>
      <c r="Z90" s="12">
        <f>MAX(FF82:FU109)</f>
        <v>4</v>
      </c>
      <c r="AA90" s="12">
        <f>MAX(FF111:FU112)</f>
        <v>5</v>
      </c>
      <c r="AC90" t="s">
        <v>21</v>
      </c>
      <c r="AD90" t="s">
        <v>205</v>
      </c>
      <c r="AE90">
        <v>1</v>
      </c>
      <c r="AF90">
        <v>99</v>
      </c>
      <c r="AG90">
        <v>1</v>
      </c>
      <c r="AH90">
        <v>0</v>
      </c>
      <c r="AI90">
        <v>0</v>
      </c>
      <c r="AJ90">
        <v>5</v>
      </c>
      <c r="AK90">
        <v>7</v>
      </c>
      <c r="AL90">
        <v>1</v>
      </c>
      <c r="AM90">
        <v>0</v>
      </c>
      <c r="AN90">
        <v>15</v>
      </c>
      <c r="AO90">
        <v>4</v>
      </c>
      <c r="AP90">
        <v>2</v>
      </c>
      <c r="AQ90">
        <v>10</v>
      </c>
      <c r="AR90">
        <v>2</v>
      </c>
      <c r="AS90">
        <v>2</v>
      </c>
      <c r="AT90">
        <v>3</v>
      </c>
      <c r="AU90">
        <v>0</v>
      </c>
      <c r="AV90">
        <v>0</v>
      </c>
      <c r="AW90">
        <v>0</v>
      </c>
      <c r="AX90">
        <v>0</v>
      </c>
      <c r="AY90">
        <v>0</v>
      </c>
      <c r="AZ90">
        <v>5</v>
      </c>
      <c r="BA90">
        <v>7</v>
      </c>
      <c r="BB90">
        <v>0</v>
      </c>
      <c r="BC90">
        <v>0</v>
      </c>
      <c r="BD90">
        <v>14</v>
      </c>
      <c r="BE90">
        <v>2</v>
      </c>
      <c r="BF90">
        <v>2</v>
      </c>
      <c r="BG90">
        <v>10</v>
      </c>
      <c r="BH90">
        <v>2</v>
      </c>
      <c r="BI90">
        <v>2</v>
      </c>
      <c r="BJ90">
        <v>3</v>
      </c>
      <c r="BK90">
        <v>0</v>
      </c>
      <c r="BL90">
        <v>0</v>
      </c>
      <c r="BM90">
        <v>0</v>
      </c>
      <c r="BN90">
        <v>0</v>
      </c>
      <c r="BO90">
        <v>0</v>
      </c>
      <c r="BP90">
        <v>1</v>
      </c>
      <c r="BQ90">
        <v>1</v>
      </c>
      <c r="BR90">
        <v>0</v>
      </c>
      <c r="BS90">
        <v>0</v>
      </c>
      <c r="BT90">
        <v>0.93333333333333302</v>
      </c>
      <c r="BU90">
        <v>0.5</v>
      </c>
      <c r="BV90">
        <v>1</v>
      </c>
      <c r="BW90">
        <v>1</v>
      </c>
      <c r="BX90">
        <v>1</v>
      </c>
      <c r="BY90">
        <v>1</v>
      </c>
      <c r="BZ90">
        <v>1</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1</v>
      </c>
      <c r="DC90">
        <v>0</v>
      </c>
      <c r="DD90">
        <v>0</v>
      </c>
      <c r="DE90">
        <v>0</v>
      </c>
      <c r="DF90">
        <v>0</v>
      </c>
      <c r="DG90">
        <v>0</v>
      </c>
      <c r="DH90">
        <v>0</v>
      </c>
      <c r="DI90">
        <v>0</v>
      </c>
      <c r="DJ90">
        <v>0</v>
      </c>
      <c r="DK90">
        <v>0</v>
      </c>
      <c r="DL90">
        <v>0</v>
      </c>
      <c r="DM90">
        <v>0</v>
      </c>
      <c r="DN90">
        <v>0</v>
      </c>
      <c r="DO90">
        <v>1</v>
      </c>
      <c r="DP90">
        <v>0</v>
      </c>
      <c r="DQ90">
        <v>0</v>
      </c>
      <c r="DR90">
        <v>0</v>
      </c>
      <c r="DS90">
        <v>0</v>
      </c>
      <c r="DT90">
        <v>0</v>
      </c>
      <c r="DU90">
        <v>0</v>
      </c>
      <c r="DV90">
        <v>0</v>
      </c>
      <c r="DW90">
        <v>0</v>
      </c>
      <c r="DX90">
        <v>0</v>
      </c>
      <c r="DY90">
        <v>0</v>
      </c>
      <c r="DZ90">
        <v>0</v>
      </c>
      <c r="EA90">
        <v>0</v>
      </c>
      <c r="EB90">
        <v>0</v>
      </c>
      <c r="EC90">
        <v>1</v>
      </c>
      <c r="ED90">
        <v>0</v>
      </c>
      <c r="EE90">
        <v>1</v>
      </c>
      <c r="EF90">
        <v>1</v>
      </c>
      <c r="EG90">
        <v>0</v>
      </c>
      <c r="EH90">
        <v>0</v>
      </c>
      <c r="EI90">
        <v>0</v>
      </c>
      <c r="EJ90">
        <v>0</v>
      </c>
      <c r="EK90">
        <v>0</v>
      </c>
      <c r="EL90">
        <v>0</v>
      </c>
      <c r="EM90">
        <v>0</v>
      </c>
      <c r="EN90">
        <v>1</v>
      </c>
      <c r="EO90">
        <v>0</v>
      </c>
      <c r="EP90">
        <v>0</v>
      </c>
      <c r="EQ90">
        <v>0</v>
      </c>
      <c r="ER90">
        <v>0</v>
      </c>
      <c r="ES90">
        <v>0</v>
      </c>
      <c r="ET90">
        <v>0</v>
      </c>
      <c r="EU90">
        <v>0</v>
      </c>
      <c r="EV90">
        <v>1</v>
      </c>
      <c r="EW90">
        <v>1</v>
      </c>
      <c r="EX90">
        <v>1</v>
      </c>
      <c r="EY90">
        <v>1</v>
      </c>
      <c r="EZ90">
        <v>0</v>
      </c>
      <c r="FA90">
        <v>0</v>
      </c>
      <c r="FB90">
        <v>0</v>
      </c>
      <c r="FC90">
        <v>0</v>
      </c>
      <c r="FD90">
        <v>0</v>
      </c>
      <c r="FE90">
        <v>0</v>
      </c>
      <c r="FF90">
        <v>0</v>
      </c>
      <c r="FG90">
        <v>0</v>
      </c>
      <c r="FH90">
        <v>0</v>
      </c>
      <c r="FI90">
        <v>0</v>
      </c>
      <c r="FJ90">
        <v>0</v>
      </c>
      <c r="FK90">
        <v>0</v>
      </c>
      <c r="FL90">
        <v>1</v>
      </c>
      <c r="FM90">
        <v>1</v>
      </c>
      <c r="FN90">
        <v>0</v>
      </c>
      <c r="FO90">
        <v>0</v>
      </c>
      <c r="FP90">
        <v>0</v>
      </c>
      <c r="FQ90">
        <v>0</v>
      </c>
      <c r="FR90">
        <v>0</v>
      </c>
      <c r="FS90">
        <v>0</v>
      </c>
      <c r="FT90">
        <v>0</v>
      </c>
      <c r="FU90">
        <v>0</v>
      </c>
      <c r="FV90">
        <v>0</v>
      </c>
      <c r="FW90">
        <v>1</v>
      </c>
      <c r="FX90">
        <v>1</v>
      </c>
      <c r="FY90">
        <v>2</v>
      </c>
      <c r="FZ90">
        <v>4</v>
      </c>
      <c r="GA90">
        <v>1</v>
      </c>
      <c r="GB90">
        <v>7</v>
      </c>
      <c r="GC90">
        <v>2</v>
      </c>
      <c r="GD90">
        <v>3</v>
      </c>
      <c r="GE90">
        <v>2</v>
      </c>
      <c r="GF90">
        <v>1</v>
      </c>
      <c r="GG90">
        <v>0</v>
      </c>
      <c r="GH90">
        <v>0</v>
      </c>
      <c r="GI90">
        <v>1</v>
      </c>
      <c r="GJ90">
        <v>0</v>
      </c>
      <c r="GK90">
        <v>0</v>
      </c>
      <c r="GL90">
        <v>0</v>
      </c>
      <c r="GM90">
        <v>0</v>
      </c>
      <c r="GN90">
        <v>2</v>
      </c>
      <c r="GO90">
        <v>2</v>
      </c>
      <c r="GP90">
        <v>0</v>
      </c>
      <c r="GQ90">
        <v>0</v>
      </c>
      <c r="GR90">
        <v>0</v>
      </c>
      <c r="GS90">
        <v>1</v>
      </c>
      <c r="GT90">
        <v>0</v>
      </c>
      <c r="GU90">
        <v>1</v>
      </c>
      <c r="GV90">
        <v>1</v>
      </c>
      <c r="GW90">
        <v>1</v>
      </c>
      <c r="GX90">
        <v>1</v>
      </c>
      <c r="GY90">
        <v>0</v>
      </c>
      <c r="GZ90">
        <v>0</v>
      </c>
      <c r="HA90">
        <v>0</v>
      </c>
    </row>
    <row r="91" spans="1:209" x14ac:dyDescent="0.2">
      <c r="A91" s="11" t="str">
        <f>CONCATENATE("DML.",$B83)</f>
        <v>DML.opPass.Att</v>
      </c>
      <c r="B91" s="14">
        <f>VLOOKUP(B85,$AC82:$HA112,MATCH(A91,$AC81:$HA81,0),FALSE)</f>
        <v>36</v>
      </c>
      <c r="C91" s="4"/>
      <c r="D91" s="55">
        <f>B94</f>
        <v>32</v>
      </c>
      <c r="E91" s="56"/>
      <c r="F91" s="56"/>
      <c r="G91" s="56"/>
      <c r="H91" s="56"/>
      <c r="I91" s="57"/>
      <c r="J91" s="59">
        <f>B95</f>
        <v>37</v>
      </c>
      <c r="K91" s="56"/>
      <c r="L91" s="56"/>
      <c r="M91" s="56"/>
      <c r="N91" s="56"/>
      <c r="O91" s="56"/>
      <c r="P91" s="56"/>
      <c r="Q91" s="57"/>
      <c r="R91" s="59">
        <f>B96</f>
        <v>19</v>
      </c>
      <c r="S91" s="56"/>
      <c r="T91" s="56"/>
      <c r="U91" s="56"/>
      <c r="V91" s="56"/>
      <c r="W91" s="61"/>
      <c r="Y91" t="s">
        <v>238</v>
      </c>
      <c r="Z91" s="12">
        <f>MAX(FV82:GK109)</f>
        <v>16</v>
      </c>
      <c r="AA91" s="12">
        <f>MAX(FV111:GK112)</f>
        <v>34</v>
      </c>
      <c r="AC91" t="s">
        <v>17</v>
      </c>
      <c r="AD91" t="s">
        <v>253</v>
      </c>
      <c r="AE91">
        <v>1</v>
      </c>
      <c r="AF91">
        <v>88</v>
      </c>
      <c r="AG91">
        <v>1</v>
      </c>
      <c r="AH91">
        <v>0</v>
      </c>
      <c r="AI91">
        <v>0</v>
      </c>
      <c r="AJ91">
        <v>0</v>
      </c>
      <c r="AK91">
        <v>0</v>
      </c>
      <c r="AL91">
        <v>0</v>
      </c>
      <c r="AM91">
        <v>0</v>
      </c>
      <c r="AN91">
        <v>0</v>
      </c>
      <c r="AO91">
        <v>0</v>
      </c>
      <c r="AP91">
        <v>4</v>
      </c>
      <c r="AQ91">
        <v>1</v>
      </c>
      <c r="AR91">
        <v>0</v>
      </c>
      <c r="AS91">
        <v>6</v>
      </c>
      <c r="AT91">
        <v>1</v>
      </c>
      <c r="AU91">
        <v>2</v>
      </c>
      <c r="AV91">
        <v>1</v>
      </c>
      <c r="AW91">
        <v>0</v>
      </c>
      <c r="AX91">
        <v>0</v>
      </c>
      <c r="AY91">
        <v>0</v>
      </c>
      <c r="AZ91">
        <v>0</v>
      </c>
      <c r="BA91">
        <v>0</v>
      </c>
      <c r="BB91">
        <v>0</v>
      </c>
      <c r="BC91">
        <v>0</v>
      </c>
      <c r="BD91">
        <v>0</v>
      </c>
      <c r="BE91">
        <v>0</v>
      </c>
      <c r="BF91">
        <v>4</v>
      </c>
      <c r="BG91">
        <v>1</v>
      </c>
      <c r="BH91">
        <v>0</v>
      </c>
      <c r="BI91">
        <v>4</v>
      </c>
      <c r="BJ91">
        <v>1</v>
      </c>
      <c r="BK91">
        <v>1</v>
      </c>
      <c r="BL91">
        <v>1</v>
      </c>
      <c r="BM91">
        <v>0</v>
      </c>
      <c r="BN91">
        <v>0</v>
      </c>
      <c r="BO91">
        <v>0</v>
      </c>
      <c r="BP91">
        <v>0</v>
      </c>
      <c r="BQ91">
        <v>0</v>
      </c>
      <c r="BR91">
        <v>0</v>
      </c>
      <c r="BS91">
        <v>0</v>
      </c>
      <c r="BT91">
        <v>0</v>
      </c>
      <c r="BU91">
        <v>0</v>
      </c>
      <c r="BV91">
        <v>1</v>
      </c>
      <c r="BW91">
        <v>1</v>
      </c>
      <c r="BX91">
        <v>0</v>
      </c>
      <c r="BY91">
        <v>0.66666666666666696</v>
      </c>
      <c r="BZ91">
        <v>1</v>
      </c>
      <c r="CA91">
        <v>0.5</v>
      </c>
      <c r="CB91">
        <v>1</v>
      </c>
      <c r="CC91">
        <v>0</v>
      </c>
      <c r="CD91">
        <v>0</v>
      </c>
      <c r="CE91">
        <v>0</v>
      </c>
      <c r="CF91">
        <v>0</v>
      </c>
      <c r="CG91">
        <v>0</v>
      </c>
      <c r="CH91">
        <v>0</v>
      </c>
      <c r="CI91">
        <v>0</v>
      </c>
      <c r="CJ91">
        <v>0</v>
      </c>
      <c r="CK91">
        <v>0</v>
      </c>
      <c r="CL91">
        <v>0</v>
      </c>
      <c r="CM91">
        <v>0</v>
      </c>
      <c r="CN91">
        <v>0</v>
      </c>
      <c r="CO91">
        <v>0</v>
      </c>
      <c r="CP91">
        <v>0</v>
      </c>
      <c r="CQ91">
        <v>1</v>
      </c>
      <c r="CR91">
        <v>0</v>
      </c>
      <c r="CS91">
        <v>0</v>
      </c>
      <c r="CT91">
        <v>0</v>
      </c>
      <c r="CU91">
        <v>0</v>
      </c>
      <c r="CV91">
        <v>0</v>
      </c>
      <c r="CW91">
        <v>0</v>
      </c>
      <c r="CX91">
        <v>0</v>
      </c>
      <c r="CY91">
        <v>1</v>
      </c>
      <c r="CZ91">
        <v>0</v>
      </c>
      <c r="DA91">
        <v>0</v>
      </c>
      <c r="DB91">
        <v>1</v>
      </c>
      <c r="DC91">
        <v>1</v>
      </c>
      <c r="DD91">
        <v>1</v>
      </c>
      <c r="DE91">
        <v>3</v>
      </c>
      <c r="DF91">
        <v>0</v>
      </c>
      <c r="DG91">
        <v>0</v>
      </c>
      <c r="DH91">
        <v>0</v>
      </c>
      <c r="DI91">
        <v>0</v>
      </c>
      <c r="DJ91">
        <v>0</v>
      </c>
      <c r="DK91">
        <v>0</v>
      </c>
      <c r="DL91">
        <v>0</v>
      </c>
      <c r="DM91">
        <v>0</v>
      </c>
      <c r="DN91">
        <v>0</v>
      </c>
      <c r="DO91">
        <v>0</v>
      </c>
      <c r="DP91">
        <v>0</v>
      </c>
      <c r="DQ91">
        <v>1</v>
      </c>
      <c r="DR91">
        <v>0</v>
      </c>
      <c r="DS91">
        <v>0</v>
      </c>
      <c r="DT91">
        <v>0</v>
      </c>
      <c r="DU91">
        <v>1</v>
      </c>
      <c r="DV91">
        <v>0</v>
      </c>
      <c r="DW91">
        <v>1</v>
      </c>
      <c r="DX91">
        <v>0</v>
      </c>
      <c r="DY91">
        <v>0</v>
      </c>
      <c r="DZ91">
        <v>0</v>
      </c>
      <c r="EA91">
        <v>0</v>
      </c>
      <c r="EB91">
        <v>0</v>
      </c>
      <c r="EC91">
        <v>0</v>
      </c>
      <c r="ED91">
        <v>0</v>
      </c>
      <c r="EE91">
        <v>0</v>
      </c>
      <c r="EF91">
        <v>0</v>
      </c>
      <c r="EG91">
        <v>0</v>
      </c>
      <c r="EH91">
        <v>1</v>
      </c>
      <c r="EI91">
        <v>0</v>
      </c>
      <c r="EJ91">
        <v>0</v>
      </c>
      <c r="EK91">
        <v>0</v>
      </c>
      <c r="EL91">
        <v>0</v>
      </c>
      <c r="EM91">
        <v>0</v>
      </c>
      <c r="EN91">
        <v>0</v>
      </c>
      <c r="EO91">
        <v>0</v>
      </c>
      <c r="EP91">
        <v>0</v>
      </c>
      <c r="EQ91">
        <v>0</v>
      </c>
      <c r="ER91">
        <v>0</v>
      </c>
      <c r="ES91">
        <v>0</v>
      </c>
      <c r="ET91">
        <v>0</v>
      </c>
      <c r="EU91">
        <v>0</v>
      </c>
      <c r="EV91">
        <v>0</v>
      </c>
      <c r="EW91">
        <v>0</v>
      </c>
      <c r="EX91">
        <v>1</v>
      </c>
      <c r="EY91">
        <v>0</v>
      </c>
      <c r="EZ91">
        <v>0</v>
      </c>
      <c r="FA91">
        <v>0</v>
      </c>
      <c r="FB91">
        <v>0</v>
      </c>
      <c r="FC91">
        <v>0</v>
      </c>
      <c r="FD91">
        <v>0</v>
      </c>
      <c r="FE91">
        <v>0</v>
      </c>
      <c r="FF91">
        <v>0</v>
      </c>
      <c r="FG91">
        <v>0</v>
      </c>
      <c r="FH91">
        <v>0</v>
      </c>
      <c r="FI91">
        <v>0</v>
      </c>
      <c r="FJ91">
        <v>0</v>
      </c>
      <c r="FK91">
        <v>0</v>
      </c>
      <c r="FL91">
        <v>0</v>
      </c>
      <c r="FM91">
        <v>1</v>
      </c>
      <c r="FN91">
        <v>0</v>
      </c>
      <c r="FO91">
        <v>0</v>
      </c>
      <c r="FP91">
        <v>0</v>
      </c>
      <c r="FQ91">
        <v>0</v>
      </c>
      <c r="FR91">
        <v>0</v>
      </c>
      <c r="FS91">
        <v>0</v>
      </c>
      <c r="FT91">
        <v>0</v>
      </c>
      <c r="FU91">
        <v>0</v>
      </c>
      <c r="FV91">
        <v>0</v>
      </c>
      <c r="FW91">
        <v>0</v>
      </c>
      <c r="FX91">
        <v>3</v>
      </c>
      <c r="FY91">
        <v>0</v>
      </c>
      <c r="FZ91">
        <v>3</v>
      </c>
      <c r="GA91">
        <v>0</v>
      </c>
      <c r="GB91">
        <v>0</v>
      </c>
      <c r="GC91">
        <v>4</v>
      </c>
      <c r="GD91">
        <v>1</v>
      </c>
      <c r="GE91">
        <v>3</v>
      </c>
      <c r="GF91">
        <v>4</v>
      </c>
      <c r="GG91">
        <v>1</v>
      </c>
      <c r="GH91">
        <v>3</v>
      </c>
      <c r="GI91">
        <v>3</v>
      </c>
      <c r="GJ91">
        <v>1</v>
      </c>
      <c r="GK91">
        <v>0</v>
      </c>
      <c r="GL91">
        <v>0</v>
      </c>
      <c r="GM91">
        <v>1</v>
      </c>
      <c r="GN91">
        <v>0</v>
      </c>
      <c r="GO91">
        <v>0</v>
      </c>
      <c r="GP91">
        <v>0</v>
      </c>
      <c r="GQ91">
        <v>0</v>
      </c>
      <c r="GR91">
        <v>0</v>
      </c>
      <c r="GS91">
        <v>1</v>
      </c>
      <c r="GT91">
        <v>1</v>
      </c>
      <c r="GU91">
        <v>0</v>
      </c>
      <c r="GV91">
        <v>0</v>
      </c>
      <c r="GW91">
        <v>2</v>
      </c>
      <c r="GX91">
        <v>1</v>
      </c>
      <c r="GY91">
        <v>0</v>
      </c>
      <c r="GZ91">
        <v>0</v>
      </c>
      <c r="HA91">
        <v>0</v>
      </c>
    </row>
    <row r="92" spans="1:209" x14ac:dyDescent="0.2">
      <c r="A92" s="11" t="str">
        <f>CONCATENATE("DMC.",$B83)</f>
        <v>DMC.opPass.Att</v>
      </c>
      <c r="B92" s="14">
        <f>VLOOKUP(B85,$AC82:$HA112,MATCH(A92,$AC81:$HA81,0),FALSE)</f>
        <v>40</v>
      </c>
      <c r="C92" s="4"/>
      <c r="D92" s="35"/>
      <c r="E92" s="21"/>
      <c r="F92" s="21"/>
      <c r="G92" s="21"/>
      <c r="H92" s="21"/>
      <c r="I92" s="41"/>
      <c r="J92" s="45"/>
      <c r="K92" s="21"/>
      <c r="L92" s="21"/>
      <c r="M92" s="21"/>
      <c r="N92" s="21"/>
      <c r="O92" s="21"/>
      <c r="P92" s="21"/>
      <c r="Q92" s="41"/>
      <c r="R92" s="45"/>
      <c r="S92" s="21"/>
      <c r="T92" s="21"/>
      <c r="U92" s="21"/>
      <c r="V92" s="21"/>
      <c r="W92" s="22"/>
      <c r="Y92" t="s">
        <v>231</v>
      </c>
      <c r="Z92" s="12">
        <f>MAX(GL82:HA109)</f>
        <v>4</v>
      </c>
      <c r="AA92" s="12">
        <f>MAX(GL111:HA112)</f>
        <v>15</v>
      </c>
      <c r="AC92" t="s">
        <v>215</v>
      </c>
      <c r="AD92" t="s">
        <v>205</v>
      </c>
      <c r="AE92">
        <v>1</v>
      </c>
      <c r="AF92">
        <v>99</v>
      </c>
      <c r="AG92">
        <v>1</v>
      </c>
      <c r="AH92">
        <v>0</v>
      </c>
      <c r="AI92">
        <v>0</v>
      </c>
      <c r="AJ92">
        <v>12</v>
      </c>
      <c r="AK92">
        <v>6</v>
      </c>
      <c r="AL92">
        <v>0</v>
      </c>
      <c r="AM92">
        <v>8</v>
      </c>
      <c r="AN92">
        <v>5</v>
      </c>
      <c r="AO92">
        <v>0</v>
      </c>
      <c r="AP92">
        <v>6</v>
      </c>
      <c r="AQ92">
        <v>1</v>
      </c>
      <c r="AR92">
        <v>0</v>
      </c>
      <c r="AS92">
        <v>0</v>
      </c>
      <c r="AT92">
        <v>0</v>
      </c>
      <c r="AU92">
        <v>0</v>
      </c>
      <c r="AV92">
        <v>0</v>
      </c>
      <c r="AW92">
        <v>0</v>
      </c>
      <c r="AX92">
        <v>0</v>
      </c>
      <c r="AY92">
        <v>0</v>
      </c>
      <c r="AZ92">
        <v>10</v>
      </c>
      <c r="BA92">
        <v>5</v>
      </c>
      <c r="BB92">
        <v>0</v>
      </c>
      <c r="BC92">
        <v>8</v>
      </c>
      <c r="BD92">
        <v>4</v>
      </c>
      <c r="BE92">
        <v>0</v>
      </c>
      <c r="BF92">
        <v>5</v>
      </c>
      <c r="BG92">
        <v>0</v>
      </c>
      <c r="BH92">
        <v>0</v>
      </c>
      <c r="BI92">
        <v>0</v>
      </c>
      <c r="BJ92">
        <v>0</v>
      </c>
      <c r="BK92">
        <v>0</v>
      </c>
      <c r="BL92">
        <v>0</v>
      </c>
      <c r="BM92">
        <v>0</v>
      </c>
      <c r="BN92">
        <v>0</v>
      </c>
      <c r="BO92">
        <v>0</v>
      </c>
      <c r="BP92">
        <v>0.83333333333333304</v>
      </c>
      <c r="BQ92">
        <v>0.83333333333333304</v>
      </c>
      <c r="BR92">
        <v>0</v>
      </c>
      <c r="BS92">
        <v>1</v>
      </c>
      <c r="BT92">
        <v>0.8</v>
      </c>
      <c r="BU92">
        <v>0</v>
      </c>
      <c r="BV92">
        <v>0.83333333333333304</v>
      </c>
      <c r="BW92">
        <v>0</v>
      </c>
      <c r="BX92">
        <v>0</v>
      </c>
      <c r="BY92">
        <v>0</v>
      </c>
      <c r="BZ92">
        <v>0</v>
      </c>
      <c r="CA92">
        <v>0</v>
      </c>
      <c r="CB92">
        <v>0</v>
      </c>
      <c r="CC92">
        <v>0</v>
      </c>
      <c r="CD92">
        <v>0</v>
      </c>
      <c r="CE92">
        <v>0</v>
      </c>
      <c r="CF92">
        <v>1</v>
      </c>
      <c r="CG92">
        <v>1</v>
      </c>
      <c r="CH92">
        <v>0</v>
      </c>
      <c r="CI92">
        <v>0</v>
      </c>
      <c r="CJ92">
        <v>1</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1</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2</v>
      </c>
      <c r="ER92">
        <v>0</v>
      </c>
      <c r="ES92">
        <v>0</v>
      </c>
      <c r="ET92">
        <v>0</v>
      </c>
      <c r="EU92">
        <v>0</v>
      </c>
      <c r="EV92">
        <v>0</v>
      </c>
      <c r="EW92">
        <v>0</v>
      </c>
      <c r="EX92">
        <v>0</v>
      </c>
      <c r="EY92">
        <v>0</v>
      </c>
      <c r="EZ92">
        <v>0</v>
      </c>
      <c r="FA92">
        <v>0</v>
      </c>
      <c r="FB92">
        <v>0</v>
      </c>
      <c r="FC92">
        <v>0</v>
      </c>
      <c r="FD92">
        <v>2</v>
      </c>
      <c r="FE92">
        <v>0</v>
      </c>
      <c r="FF92">
        <v>0</v>
      </c>
      <c r="FG92">
        <v>0</v>
      </c>
      <c r="FH92">
        <v>0</v>
      </c>
      <c r="FI92">
        <v>0</v>
      </c>
      <c r="FJ92">
        <v>0</v>
      </c>
      <c r="FK92">
        <v>0</v>
      </c>
      <c r="FL92">
        <v>0</v>
      </c>
      <c r="FM92">
        <v>0</v>
      </c>
      <c r="FN92">
        <v>1</v>
      </c>
      <c r="FO92">
        <v>0</v>
      </c>
      <c r="FP92">
        <v>0</v>
      </c>
      <c r="FQ92">
        <v>0</v>
      </c>
      <c r="FR92">
        <v>0</v>
      </c>
      <c r="FS92">
        <v>0</v>
      </c>
      <c r="FT92">
        <v>0</v>
      </c>
      <c r="FU92">
        <v>0</v>
      </c>
      <c r="FV92">
        <v>0</v>
      </c>
      <c r="FW92">
        <v>0</v>
      </c>
      <c r="FX92">
        <v>2</v>
      </c>
      <c r="FY92">
        <v>0</v>
      </c>
      <c r="FZ92">
        <v>0</v>
      </c>
      <c r="GA92">
        <v>1</v>
      </c>
      <c r="GB92">
        <v>2</v>
      </c>
      <c r="GC92">
        <v>2</v>
      </c>
      <c r="GD92">
        <v>1</v>
      </c>
      <c r="GE92">
        <v>1</v>
      </c>
      <c r="GF92">
        <v>0</v>
      </c>
      <c r="GG92">
        <v>0</v>
      </c>
      <c r="GH92">
        <v>0</v>
      </c>
      <c r="GI92">
        <v>0</v>
      </c>
      <c r="GJ92">
        <v>0</v>
      </c>
      <c r="GK92">
        <v>0</v>
      </c>
      <c r="GL92">
        <v>0</v>
      </c>
      <c r="GM92">
        <v>0</v>
      </c>
      <c r="GN92">
        <v>2</v>
      </c>
      <c r="GO92">
        <v>2</v>
      </c>
      <c r="GP92">
        <v>0</v>
      </c>
      <c r="GQ92">
        <v>2</v>
      </c>
      <c r="GR92">
        <v>2</v>
      </c>
      <c r="GS92">
        <v>1</v>
      </c>
      <c r="GT92">
        <v>1</v>
      </c>
      <c r="GU92">
        <v>1</v>
      </c>
      <c r="GV92">
        <v>0</v>
      </c>
      <c r="GW92">
        <v>0</v>
      </c>
      <c r="GX92">
        <v>0</v>
      </c>
      <c r="GY92">
        <v>0</v>
      </c>
      <c r="GZ92">
        <v>0</v>
      </c>
      <c r="HA92">
        <v>0</v>
      </c>
    </row>
    <row r="93" spans="1:209" x14ac:dyDescent="0.2">
      <c r="A93" s="11" t="str">
        <f>CONCATENATE("DMR.",$B83)</f>
        <v>DMR.opPass.Att</v>
      </c>
      <c r="B93" s="14">
        <f>VLOOKUP(B85,$AC82:$HA112,MATCH(A93,$AC81:$HA81,0),FALSE)</f>
        <v>36</v>
      </c>
      <c r="C93" s="4"/>
      <c r="D93" s="35"/>
      <c r="E93" s="21"/>
      <c r="F93" s="21"/>
      <c r="G93" s="21"/>
      <c r="H93" s="21"/>
      <c r="I93" s="41"/>
      <c r="J93" s="45"/>
      <c r="K93" s="21"/>
      <c r="L93" s="21"/>
      <c r="M93" s="21"/>
      <c r="N93" s="21"/>
      <c r="O93" s="21"/>
      <c r="P93" s="21"/>
      <c r="Q93" s="41"/>
      <c r="R93" s="45"/>
      <c r="S93" s="21"/>
      <c r="T93" s="21"/>
      <c r="U93" s="21"/>
      <c r="V93" s="21"/>
      <c r="W93" s="22"/>
      <c r="Y93" s="2"/>
      <c r="Z93" s="2"/>
      <c r="AC93" t="s">
        <v>18</v>
      </c>
      <c r="AD93" t="s">
        <v>253</v>
      </c>
      <c r="AE93">
        <v>1</v>
      </c>
      <c r="AF93">
        <v>99</v>
      </c>
      <c r="AG93">
        <v>1</v>
      </c>
      <c r="AH93">
        <v>0</v>
      </c>
      <c r="AI93">
        <v>0</v>
      </c>
      <c r="AJ93">
        <v>1</v>
      </c>
      <c r="AK93">
        <v>1</v>
      </c>
      <c r="AL93">
        <v>0</v>
      </c>
      <c r="AM93">
        <v>0</v>
      </c>
      <c r="AN93">
        <v>2</v>
      </c>
      <c r="AO93">
        <v>2</v>
      </c>
      <c r="AP93">
        <v>5</v>
      </c>
      <c r="AQ93">
        <v>4</v>
      </c>
      <c r="AR93">
        <v>2</v>
      </c>
      <c r="AS93">
        <v>10</v>
      </c>
      <c r="AT93">
        <v>3</v>
      </c>
      <c r="AU93">
        <v>0</v>
      </c>
      <c r="AV93">
        <v>0</v>
      </c>
      <c r="AW93">
        <v>0</v>
      </c>
      <c r="AX93">
        <v>0</v>
      </c>
      <c r="AY93">
        <v>0</v>
      </c>
      <c r="AZ93">
        <v>1</v>
      </c>
      <c r="BA93">
        <v>1</v>
      </c>
      <c r="BB93">
        <v>0</v>
      </c>
      <c r="BC93">
        <v>0</v>
      </c>
      <c r="BD93">
        <v>2</v>
      </c>
      <c r="BE93">
        <v>2</v>
      </c>
      <c r="BF93">
        <v>3</v>
      </c>
      <c r="BG93">
        <v>3</v>
      </c>
      <c r="BH93">
        <v>1</v>
      </c>
      <c r="BI93">
        <v>8</v>
      </c>
      <c r="BJ93">
        <v>1</v>
      </c>
      <c r="BK93">
        <v>0</v>
      </c>
      <c r="BL93">
        <v>0</v>
      </c>
      <c r="BM93">
        <v>0</v>
      </c>
      <c r="BN93">
        <v>0</v>
      </c>
      <c r="BO93">
        <v>0</v>
      </c>
      <c r="BP93">
        <v>1</v>
      </c>
      <c r="BQ93">
        <v>1</v>
      </c>
      <c r="BR93">
        <v>0</v>
      </c>
      <c r="BS93">
        <v>0</v>
      </c>
      <c r="BT93">
        <v>1</v>
      </c>
      <c r="BU93">
        <v>1</v>
      </c>
      <c r="BV93">
        <v>0.6</v>
      </c>
      <c r="BW93">
        <v>0.75</v>
      </c>
      <c r="BX93">
        <v>0.5</v>
      </c>
      <c r="BY93">
        <v>0.8</v>
      </c>
      <c r="BZ93">
        <v>0.33333333333333298</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1</v>
      </c>
      <c r="DD93">
        <v>1</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1</v>
      </c>
      <c r="EI93">
        <v>1</v>
      </c>
      <c r="EJ93">
        <v>0</v>
      </c>
      <c r="EK93">
        <v>1</v>
      </c>
      <c r="EL93">
        <v>0</v>
      </c>
      <c r="EM93">
        <v>0</v>
      </c>
      <c r="EN93">
        <v>1</v>
      </c>
      <c r="EO93">
        <v>0</v>
      </c>
      <c r="EP93">
        <v>0</v>
      </c>
      <c r="EQ93">
        <v>1</v>
      </c>
      <c r="ER93">
        <v>0</v>
      </c>
      <c r="ES93">
        <v>1</v>
      </c>
      <c r="ET93">
        <v>0</v>
      </c>
      <c r="EU93">
        <v>0</v>
      </c>
      <c r="EV93">
        <v>0</v>
      </c>
      <c r="EW93">
        <v>1</v>
      </c>
      <c r="EX93">
        <v>1</v>
      </c>
      <c r="EY93">
        <v>0</v>
      </c>
      <c r="EZ93">
        <v>1</v>
      </c>
      <c r="FA93">
        <v>0</v>
      </c>
      <c r="FB93">
        <v>1</v>
      </c>
      <c r="FC93">
        <v>0</v>
      </c>
      <c r="FD93">
        <v>1</v>
      </c>
      <c r="FE93">
        <v>1</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1</v>
      </c>
      <c r="GC93">
        <v>0</v>
      </c>
      <c r="GD93">
        <v>4</v>
      </c>
      <c r="GE93">
        <v>3</v>
      </c>
      <c r="GF93">
        <v>1</v>
      </c>
      <c r="GG93">
        <v>1</v>
      </c>
      <c r="GH93">
        <v>4</v>
      </c>
      <c r="GI93">
        <v>1</v>
      </c>
      <c r="GJ93">
        <v>1</v>
      </c>
      <c r="GK93">
        <v>0</v>
      </c>
      <c r="GL93">
        <v>0</v>
      </c>
      <c r="GM93">
        <v>0</v>
      </c>
      <c r="GN93">
        <v>0</v>
      </c>
      <c r="GO93">
        <v>2</v>
      </c>
      <c r="GP93">
        <v>0</v>
      </c>
      <c r="GQ93">
        <v>0</v>
      </c>
      <c r="GR93">
        <v>0</v>
      </c>
      <c r="GS93">
        <v>1</v>
      </c>
      <c r="GT93">
        <v>1</v>
      </c>
      <c r="GU93">
        <v>3</v>
      </c>
      <c r="GV93">
        <v>0</v>
      </c>
      <c r="GW93">
        <v>0</v>
      </c>
      <c r="GX93">
        <v>1</v>
      </c>
      <c r="GY93">
        <v>0</v>
      </c>
      <c r="GZ93">
        <v>1</v>
      </c>
      <c r="HA93">
        <v>0</v>
      </c>
    </row>
    <row r="94" spans="1:209" x14ac:dyDescent="0.2">
      <c r="A94" s="11" t="str">
        <f>CONCATENATE("AML.",$B83)</f>
        <v>AML.opPass.Att</v>
      </c>
      <c r="B94" s="14">
        <f>VLOOKUP(B85,$AC82:$HA112,MATCH(A94,$AC81:$HA81,0),FALSE)</f>
        <v>32</v>
      </c>
      <c r="C94" s="4"/>
      <c r="D94" s="35"/>
      <c r="E94" s="21"/>
      <c r="F94" s="21"/>
      <c r="G94" s="21"/>
      <c r="H94" s="21"/>
      <c r="I94" s="41"/>
      <c r="J94" s="45"/>
      <c r="K94" s="21"/>
      <c r="L94" s="21"/>
      <c r="M94" s="21"/>
      <c r="N94" s="21"/>
      <c r="O94" s="21"/>
      <c r="P94" s="21"/>
      <c r="Q94" s="41"/>
      <c r="R94" s="45"/>
      <c r="S94" s="21"/>
      <c r="T94" s="21"/>
      <c r="U94" s="21"/>
      <c r="V94" s="21"/>
      <c r="W94" s="22"/>
      <c r="Y94" s="2" t="s">
        <v>269</v>
      </c>
      <c r="Z94" s="2" t="s">
        <v>270</v>
      </c>
      <c r="AA94" s="2"/>
      <c r="AC94" t="s">
        <v>257</v>
      </c>
      <c r="AD94" t="s">
        <v>205</v>
      </c>
      <c r="AE94">
        <v>1</v>
      </c>
      <c r="AF94">
        <v>13</v>
      </c>
      <c r="AG94">
        <v>0</v>
      </c>
      <c r="AH94">
        <v>0</v>
      </c>
      <c r="AI94">
        <v>0</v>
      </c>
      <c r="AJ94">
        <v>0</v>
      </c>
      <c r="AK94">
        <v>0</v>
      </c>
      <c r="AL94">
        <v>0</v>
      </c>
      <c r="AM94">
        <v>0</v>
      </c>
      <c r="AN94">
        <v>0</v>
      </c>
      <c r="AO94">
        <v>1</v>
      </c>
      <c r="AP94">
        <v>0</v>
      </c>
      <c r="AQ94">
        <v>0</v>
      </c>
      <c r="AR94">
        <v>0</v>
      </c>
      <c r="AS94">
        <v>0</v>
      </c>
      <c r="AT94">
        <v>2</v>
      </c>
      <c r="AU94">
        <v>0</v>
      </c>
      <c r="AV94">
        <v>0</v>
      </c>
      <c r="AW94">
        <v>0</v>
      </c>
      <c r="AX94">
        <v>0</v>
      </c>
      <c r="AY94">
        <v>0</v>
      </c>
      <c r="AZ94">
        <v>0</v>
      </c>
      <c r="BA94">
        <v>0</v>
      </c>
      <c r="BB94">
        <v>0</v>
      </c>
      <c r="BC94">
        <v>0</v>
      </c>
      <c r="BD94">
        <v>0</v>
      </c>
      <c r="BE94">
        <v>0</v>
      </c>
      <c r="BF94">
        <v>0</v>
      </c>
      <c r="BG94">
        <v>0</v>
      </c>
      <c r="BH94">
        <v>0</v>
      </c>
      <c r="BI94">
        <v>0</v>
      </c>
      <c r="BJ94">
        <v>2</v>
      </c>
      <c r="BK94">
        <v>0</v>
      </c>
      <c r="BL94">
        <v>0</v>
      </c>
      <c r="BM94">
        <v>0</v>
      </c>
      <c r="BN94">
        <v>0</v>
      </c>
      <c r="BO94">
        <v>0</v>
      </c>
      <c r="BP94">
        <v>0</v>
      </c>
      <c r="BQ94">
        <v>0</v>
      </c>
      <c r="BR94">
        <v>0</v>
      </c>
      <c r="BS94">
        <v>0</v>
      </c>
      <c r="BT94">
        <v>0</v>
      </c>
      <c r="BU94">
        <v>0</v>
      </c>
      <c r="BV94">
        <v>0</v>
      </c>
      <c r="BW94">
        <v>0</v>
      </c>
      <c r="BX94">
        <v>0</v>
      </c>
      <c r="BY94">
        <v>0</v>
      </c>
      <c r="BZ94">
        <v>1</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1</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1</v>
      </c>
      <c r="GA94">
        <v>0</v>
      </c>
      <c r="GB94">
        <v>0</v>
      </c>
      <c r="GC94">
        <v>0</v>
      </c>
      <c r="GD94">
        <v>0</v>
      </c>
      <c r="GE94">
        <v>3</v>
      </c>
      <c r="GF94">
        <v>0</v>
      </c>
      <c r="GG94">
        <v>0</v>
      </c>
      <c r="GH94">
        <v>1</v>
      </c>
      <c r="GI94">
        <v>6</v>
      </c>
      <c r="GJ94">
        <v>1</v>
      </c>
      <c r="GK94">
        <v>0</v>
      </c>
      <c r="GL94">
        <v>0</v>
      </c>
      <c r="GM94">
        <v>0</v>
      </c>
      <c r="GN94">
        <v>0</v>
      </c>
      <c r="GO94">
        <v>0</v>
      </c>
      <c r="GP94">
        <v>0</v>
      </c>
      <c r="GQ94">
        <v>0</v>
      </c>
      <c r="GR94">
        <v>0</v>
      </c>
      <c r="GS94">
        <v>0</v>
      </c>
      <c r="GT94">
        <v>0</v>
      </c>
      <c r="GU94">
        <v>0</v>
      </c>
      <c r="GV94">
        <v>0</v>
      </c>
      <c r="GW94">
        <v>0</v>
      </c>
      <c r="GX94">
        <v>1</v>
      </c>
      <c r="GY94">
        <v>1</v>
      </c>
      <c r="GZ94">
        <v>0</v>
      </c>
      <c r="HA94">
        <v>0</v>
      </c>
    </row>
    <row r="95" spans="1:209" x14ac:dyDescent="0.2">
      <c r="A95" s="11" t="str">
        <f>CONCATENATE("AMC.",$B83)</f>
        <v>AMC.opPass.Att</v>
      </c>
      <c r="B95" s="14">
        <f>VLOOKUP(B85,$AC82:$HA112,MATCH(A95,$AC81:$HA81,0),FALSE)</f>
        <v>37</v>
      </c>
      <c r="C95" s="4" t="s">
        <v>12</v>
      </c>
      <c r="D95" s="37"/>
      <c r="E95" s="24"/>
      <c r="F95" s="24"/>
      <c r="G95" s="24"/>
      <c r="H95" s="24"/>
      <c r="I95" s="58"/>
      <c r="J95" s="60"/>
      <c r="K95" s="24"/>
      <c r="L95" s="24"/>
      <c r="M95" s="24"/>
      <c r="N95" s="24"/>
      <c r="O95" s="24"/>
      <c r="P95" s="24"/>
      <c r="Q95" s="58"/>
      <c r="R95" s="60"/>
      <c r="S95" s="24"/>
      <c r="T95" s="24"/>
      <c r="U95" s="24"/>
      <c r="V95" s="24"/>
      <c r="W95" s="25"/>
      <c r="Y95" s="13" t="str">
        <f>VLOOKUP(B83,Y82:Z92,1,FALSE)</f>
        <v>opPass.Att</v>
      </c>
      <c r="Z95" s="16">
        <f>IF(Y97=TRUE,VLOOKUP(B83,Y82:AA92,3,FALSE),VLOOKUP(B83,Y82:AA92,2,FALSE))</f>
        <v>40</v>
      </c>
      <c r="AC95" t="s">
        <v>216</v>
      </c>
      <c r="AD95" t="s">
        <v>205</v>
      </c>
      <c r="AE95">
        <v>1</v>
      </c>
      <c r="AF95">
        <v>87</v>
      </c>
      <c r="AG95">
        <v>1</v>
      </c>
      <c r="AH95">
        <v>0</v>
      </c>
      <c r="AI95">
        <v>0</v>
      </c>
      <c r="AJ95">
        <v>0</v>
      </c>
      <c r="AK95">
        <v>2</v>
      </c>
      <c r="AL95">
        <v>0</v>
      </c>
      <c r="AM95">
        <v>1</v>
      </c>
      <c r="AN95">
        <v>2</v>
      </c>
      <c r="AO95">
        <v>4</v>
      </c>
      <c r="AP95">
        <v>4</v>
      </c>
      <c r="AQ95">
        <v>4</v>
      </c>
      <c r="AR95">
        <v>2</v>
      </c>
      <c r="AS95">
        <v>5</v>
      </c>
      <c r="AT95">
        <v>4</v>
      </c>
      <c r="AU95">
        <v>1</v>
      </c>
      <c r="AV95">
        <v>0</v>
      </c>
      <c r="AW95">
        <v>0</v>
      </c>
      <c r="AX95">
        <v>0</v>
      </c>
      <c r="AY95">
        <v>0</v>
      </c>
      <c r="AZ95">
        <v>0</v>
      </c>
      <c r="BA95">
        <v>1</v>
      </c>
      <c r="BB95">
        <v>0</v>
      </c>
      <c r="BC95">
        <v>1</v>
      </c>
      <c r="BD95">
        <v>2</v>
      </c>
      <c r="BE95">
        <v>2</v>
      </c>
      <c r="BF95">
        <v>4</v>
      </c>
      <c r="BG95">
        <v>4</v>
      </c>
      <c r="BH95">
        <v>2</v>
      </c>
      <c r="BI95">
        <v>3</v>
      </c>
      <c r="BJ95">
        <v>3</v>
      </c>
      <c r="BK95">
        <v>0</v>
      </c>
      <c r="BL95">
        <v>0</v>
      </c>
      <c r="BM95">
        <v>0</v>
      </c>
      <c r="BN95">
        <v>0</v>
      </c>
      <c r="BO95">
        <v>0</v>
      </c>
      <c r="BP95">
        <v>0</v>
      </c>
      <c r="BQ95">
        <v>0.5</v>
      </c>
      <c r="BR95">
        <v>0</v>
      </c>
      <c r="BS95">
        <v>1</v>
      </c>
      <c r="BT95">
        <v>1</v>
      </c>
      <c r="BU95">
        <v>0.5</v>
      </c>
      <c r="BV95">
        <v>1</v>
      </c>
      <c r="BW95">
        <v>1</v>
      </c>
      <c r="BX95">
        <v>1</v>
      </c>
      <c r="BY95">
        <v>0.6</v>
      </c>
      <c r="BZ95">
        <v>0.75</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1</v>
      </c>
      <c r="DR95">
        <v>1</v>
      </c>
      <c r="DS95">
        <v>0</v>
      </c>
      <c r="DT95">
        <v>1</v>
      </c>
      <c r="DU95">
        <v>0</v>
      </c>
      <c r="DV95">
        <v>0</v>
      </c>
      <c r="DW95">
        <v>0</v>
      </c>
      <c r="DX95">
        <v>0</v>
      </c>
      <c r="DY95">
        <v>0</v>
      </c>
      <c r="DZ95">
        <v>0</v>
      </c>
      <c r="EA95">
        <v>0</v>
      </c>
      <c r="EB95">
        <v>0</v>
      </c>
      <c r="EC95">
        <v>0</v>
      </c>
      <c r="ED95">
        <v>0</v>
      </c>
      <c r="EE95">
        <v>0</v>
      </c>
      <c r="EF95">
        <v>0</v>
      </c>
      <c r="EG95">
        <v>1</v>
      </c>
      <c r="EH95">
        <v>0</v>
      </c>
      <c r="EI95">
        <v>0</v>
      </c>
      <c r="EJ95">
        <v>0</v>
      </c>
      <c r="EK95">
        <v>0</v>
      </c>
      <c r="EL95">
        <v>1</v>
      </c>
      <c r="EM95">
        <v>0</v>
      </c>
      <c r="EN95">
        <v>1</v>
      </c>
      <c r="EO95">
        <v>0</v>
      </c>
      <c r="EP95">
        <v>0</v>
      </c>
      <c r="EQ95">
        <v>1</v>
      </c>
      <c r="ER95">
        <v>1</v>
      </c>
      <c r="ES95">
        <v>1</v>
      </c>
      <c r="ET95">
        <v>0</v>
      </c>
      <c r="EU95">
        <v>0</v>
      </c>
      <c r="EV95">
        <v>0</v>
      </c>
      <c r="EW95">
        <v>0</v>
      </c>
      <c r="EX95">
        <v>0</v>
      </c>
      <c r="EY95">
        <v>0</v>
      </c>
      <c r="EZ95">
        <v>0</v>
      </c>
      <c r="FA95">
        <v>0</v>
      </c>
      <c r="FB95">
        <v>1</v>
      </c>
      <c r="FC95">
        <v>2</v>
      </c>
      <c r="FD95">
        <v>1</v>
      </c>
      <c r="FE95">
        <v>0</v>
      </c>
      <c r="FF95">
        <v>0</v>
      </c>
      <c r="FG95">
        <v>0</v>
      </c>
      <c r="FH95">
        <v>0</v>
      </c>
      <c r="FI95">
        <v>0</v>
      </c>
      <c r="FJ95">
        <v>0</v>
      </c>
      <c r="FK95">
        <v>0</v>
      </c>
      <c r="FL95">
        <v>0</v>
      </c>
      <c r="FM95">
        <v>0</v>
      </c>
      <c r="FN95">
        <v>0</v>
      </c>
      <c r="FO95">
        <v>1</v>
      </c>
      <c r="FP95">
        <v>0</v>
      </c>
      <c r="FQ95">
        <v>0</v>
      </c>
      <c r="FR95">
        <v>0</v>
      </c>
      <c r="FS95">
        <v>0</v>
      </c>
      <c r="FT95">
        <v>0</v>
      </c>
      <c r="FU95">
        <v>0</v>
      </c>
      <c r="FV95">
        <v>0</v>
      </c>
      <c r="FW95">
        <v>0</v>
      </c>
      <c r="FX95">
        <v>0</v>
      </c>
      <c r="FY95">
        <v>1</v>
      </c>
      <c r="FZ95">
        <v>0</v>
      </c>
      <c r="GA95">
        <v>0</v>
      </c>
      <c r="GB95">
        <v>0</v>
      </c>
      <c r="GC95">
        <v>2</v>
      </c>
      <c r="GD95">
        <v>1</v>
      </c>
      <c r="GE95">
        <v>9</v>
      </c>
      <c r="GF95">
        <v>3</v>
      </c>
      <c r="GG95">
        <v>2</v>
      </c>
      <c r="GH95">
        <v>2</v>
      </c>
      <c r="GI95">
        <v>0</v>
      </c>
      <c r="GJ95">
        <v>1</v>
      </c>
      <c r="GK95">
        <v>0</v>
      </c>
      <c r="GL95">
        <v>0</v>
      </c>
      <c r="GM95">
        <v>0</v>
      </c>
      <c r="GN95">
        <v>0</v>
      </c>
      <c r="GO95">
        <v>1</v>
      </c>
      <c r="GP95">
        <v>0</v>
      </c>
      <c r="GQ95">
        <v>0</v>
      </c>
      <c r="GR95">
        <v>0</v>
      </c>
      <c r="GS95">
        <v>4</v>
      </c>
      <c r="GT95">
        <v>1</v>
      </c>
      <c r="GU95">
        <v>1</v>
      </c>
      <c r="GV95">
        <v>0</v>
      </c>
      <c r="GW95">
        <v>1</v>
      </c>
      <c r="GX95">
        <v>1</v>
      </c>
      <c r="GY95">
        <v>0</v>
      </c>
      <c r="GZ95">
        <v>0</v>
      </c>
      <c r="HA95">
        <v>0</v>
      </c>
    </row>
    <row r="96" spans="1:209" x14ac:dyDescent="0.2">
      <c r="A96" s="11" t="str">
        <f>CONCATENATE("AMR.",$B83)</f>
        <v>AMR.opPass.Att</v>
      </c>
      <c r="B96" s="14">
        <f>VLOOKUP(B85,$AC82:$HA112,MATCH(A96,$AC81:$HA81,0),FALSE)</f>
        <v>19</v>
      </c>
      <c r="C96" s="4"/>
      <c r="D96" s="62">
        <f>B91</f>
        <v>36</v>
      </c>
      <c r="E96" s="51"/>
      <c r="F96" s="51"/>
      <c r="G96" s="51"/>
      <c r="H96" s="51"/>
      <c r="I96" s="52"/>
      <c r="J96" s="50">
        <f>B92</f>
        <v>40</v>
      </c>
      <c r="K96" s="51"/>
      <c r="L96" s="51"/>
      <c r="M96" s="51"/>
      <c r="N96" s="51"/>
      <c r="O96" s="51"/>
      <c r="P96" s="51"/>
      <c r="Q96" s="52"/>
      <c r="R96" s="50">
        <f>B93</f>
        <v>36</v>
      </c>
      <c r="S96" s="51"/>
      <c r="T96" s="51"/>
      <c r="U96" s="51"/>
      <c r="V96" s="51"/>
      <c r="W96" s="63"/>
      <c r="Y96" s="2" t="s">
        <v>268</v>
      </c>
      <c r="Z96" s="12"/>
      <c r="AC96" t="s">
        <v>258</v>
      </c>
      <c r="AD96" t="s">
        <v>253</v>
      </c>
      <c r="AE96">
        <v>1</v>
      </c>
      <c r="AF96">
        <v>99</v>
      </c>
      <c r="AG96">
        <v>1</v>
      </c>
      <c r="AH96">
        <v>0</v>
      </c>
      <c r="AI96">
        <v>0</v>
      </c>
      <c r="AJ96">
        <v>6</v>
      </c>
      <c r="AK96">
        <v>0</v>
      </c>
      <c r="AL96">
        <v>0</v>
      </c>
      <c r="AM96">
        <v>13</v>
      </c>
      <c r="AN96">
        <v>0</v>
      </c>
      <c r="AO96">
        <v>0</v>
      </c>
      <c r="AP96">
        <v>10</v>
      </c>
      <c r="AQ96">
        <v>0</v>
      </c>
      <c r="AR96">
        <v>0</v>
      </c>
      <c r="AS96">
        <v>7</v>
      </c>
      <c r="AT96">
        <v>0</v>
      </c>
      <c r="AU96">
        <v>0</v>
      </c>
      <c r="AV96">
        <v>0</v>
      </c>
      <c r="AW96">
        <v>0</v>
      </c>
      <c r="AX96">
        <v>0</v>
      </c>
      <c r="AY96">
        <v>0</v>
      </c>
      <c r="AZ96">
        <v>3</v>
      </c>
      <c r="BA96">
        <v>0</v>
      </c>
      <c r="BB96">
        <v>0</v>
      </c>
      <c r="BC96">
        <v>12</v>
      </c>
      <c r="BD96">
        <v>0</v>
      </c>
      <c r="BE96">
        <v>0</v>
      </c>
      <c r="BF96">
        <v>6</v>
      </c>
      <c r="BG96">
        <v>0</v>
      </c>
      <c r="BH96">
        <v>0</v>
      </c>
      <c r="BI96">
        <v>3</v>
      </c>
      <c r="BJ96">
        <v>0</v>
      </c>
      <c r="BK96">
        <v>0</v>
      </c>
      <c r="BL96">
        <v>0</v>
      </c>
      <c r="BM96">
        <v>0</v>
      </c>
      <c r="BN96">
        <v>0</v>
      </c>
      <c r="BO96">
        <v>0</v>
      </c>
      <c r="BP96">
        <v>0.5</v>
      </c>
      <c r="BQ96">
        <v>0</v>
      </c>
      <c r="BR96">
        <v>0</v>
      </c>
      <c r="BS96">
        <v>0.92307692307692302</v>
      </c>
      <c r="BT96">
        <v>0</v>
      </c>
      <c r="BU96">
        <v>0</v>
      </c>
      <c r="BV96">
        <v>0.6</v>
      </c>
      <c r="BW96">
        <v>0</v>
      </c>
      <c r="BX96">
        <v>0</v>
      </c>
      <c r="BY96">
        <v>0.42857142857142899</v>
      </c>
      <c r="BZ96">
        <v>0</v>
      </c>
      <c r="CA96">
        <v>0</v>
      </c>
      <c r="CB96">
        <v>0</v>
      </c>
      <c r="CC96">
        <v>0</v>
      </c>
      <c r="CD96">
        <v>0</v>
      </c>
      <c r="CE96">
        <v>0</v>
      </c>
      <c r="CF96">
        <v>0</v>
      </c>
      <c r="CG96">
        <v>0</v>
      </c>
      <c r="CH96">
        <v>0</v>
      </c>
      <c r="CI96">
        <v>2</v>
      </c>
      <c r="CJ96">
        <v>0</v>
      </c>
      <c r="CK96">
        <v>0</v>
      </c>
      <c r="CL96">
        <v>0</v>
      </c>
      <c r="CM96">
        <v>0</v>
      </c>
      <c r="CN96">
        <v>0</v>
      </c>
      <c r="CO96">
        <v>0</v>
      </c>
      <c r="CP96">
        <v>0</v>
      </c>
      <c r="CQ96">
        <v>0</v>
      </c>
      <c r="CR96">
        <v>0</v>
      </c>
      <c r="CS96">
        <v>0</v>
      </c>
      <c r="CT96">
        <v>0</v>
      </c>
      <c r="CU96">
        <v>0</v>
      </c>
      <c r="CV96">
        <v>0</v>
      </c>
      <c r="CW96">
        <v>0</v>
      </c>
      <c r="CX96">
        <v>0</v>
      </c>
      <c r="CY96">
        <v>1</v>
      </c>
      <c r="CZ96">
        <v>0</v>
      </c>
      <c r="DA96">
        <v>0</v>
      </c>
      <c r="DB96">
        <v>0</v>
      </c>
      <c r="DC96">
        <v>0</v>
      </c>
      <c r="DD96">
        <v>0</v>
      </c>
      <c r="DE96">
        <v>1</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1</v>
      </c>
      <c r="ER96">
        <v>0</v>
      </c>
      <c r="ES96">
        <v>1</v>
      </c>
      <c r="ET96">
        <v>0</v>
      </c>
      <c r="EU96">
        <v>1</v>
      </c>
      <c r="EV96">
        <v>0</v>
      </c>
      <c r="EW96">
        <v>0</v>
      </c>
      <c r="EX96">
        <v>2</v>
      </c>
      <c r="EY96">
        <v>0</v>
      </c>
      <c r="EZ96">
        <v>0</v>
      </c>
      <c r="FA96">
        <v>0</v>
      </c>
      <c r="FB96">
        <v>1</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4</v>
      </c>
      <c r="FY96">
        <v>1</v>
      </c>
      <c r="FZ96">
        <v>0</v>
      </c>
      <c r="GA96">
        <v>3</v>
      </c>
      <c r="GB96">
        <v>2</v>
      </c>
      <c r="GC96">
        <v>0</v>
      </c>
      <c r="GD96">
        <v>3</v>
      </c>
      <c r="GE96">
        <v>1</v>
      </c>
      <c r="GF96">
        <v>0</v>
      </c>
      <c r="GG96">
        <v>3</v>
      </c>
      <c r="GH96">
        <v>0</v>
      </c>
      <c r="GI96">
        <v>0</v>
      </c>
      <c r="GJ96">
        <v>0</v>
      </c>
      <c r="GK96">
        <v>0</v>
      </c>
      <c r="GL96">
        <v>0</v>
      </c>
      <c r="GM96">
        <v>1</v>
      </c>
      <c r="GN96">
        <v>2</v>
      </c>
      <c r="GO96">
        <v>0</v>
      </c>
      <c r="GP96">
        <v>0</v>
      </c>
      <c r="GQ96">
        <v>3</v>
      </c>
      <c r="GR96">
        <v>0</v>
      </c>
      <c r="GS96">
        <v>0</v>
      </c>
      <c r="GT96">
        <v>2</v>
      </c>
      <c r="GU96">
        <v>0</v>
      </c>
      <c r="GV96">
        <v>0</v>
      </c>
      <c r="GW96">
        <v>1</v>
      </c>
      <c r="GX96">
        <v>0</v>
      </c>
      <c r="GY96">
        <v>0</v>
      </c>
      <c r="GZ96">
        <v>0</v>
      </c>
      <c r="HA96">
        <v>0</v>
      </c>
    </row>
    <row r="97" spans="1:209" x14ac:dyDescent="0.2">
      <c r="A97" s="11" t="str">
        <f>CONCATENATE("AL.",$B83)</f>
        <v>AL.opPass.Att</v>
      </c>
      <c r="B97" s="14">
        <f>VLOOKUP(B85,$AC82:$HA112,MATCH(A97,$AC81:$HA81,0),FALSE)</f>
        <v>31</v>
      </c>
      <c r="C97" s="4"/>
      <c r="D97" s="35"/>
      <c r="E97" s="21"/>
      <c r="F97" s="21"/>
      <c r="G97" s="21"/>
      <c r="H97" s="21"/>
      <c r="I97" s="41"/>
      <c r="J97" s="45"/>
      <c r="K97" s="21"/>
      <c r="L97" s="21"/>
      <c r="M97" s="21"/>
      <c r="N97" s="21"/>
      <c r="O97" s="21"/>
      <c r="P97" s="21"/>
      <c r="Q97" s="41"/>
      <c r="R97" s="45"/>
      <c r="S97" s="21"/>
      <c r="T97" s="21"/>
      <c r="U97" s="21"/>
      <c r="V97" s="21"/>
      <c r="W97" s="22"/>
      <c r="Y97" s="13" t="b">
        <f>OR(B85="PTFC",B85="BOS")</f>
        <v>1</v>
      </c>
      <c r="Z97" s="15"/>
      <c r="AC97" t="s">
        <v>217</v>
      </c>
      <c r="AD97" t="s">
        <v>205</v>
      </c>
      <c r="AE97">
        <v>1</v>
      </c>
      <c r="AF97">
        <v>30</v>
      </c>
      <c r="AG97">
        <v>0</v>
      </c>
      <c r="AH97">
        <v>0</v>
      </c>
      <c r="AI97">
        <v>0</v>
      </c>
      <c r="AJ97">
        <v>0</v>
      </c>
      <c r="AK97">
        <v>0</v>
      </c>
      <c r="AL97">
        <v>0</v>
      </c>
      <c r="AM97">
        <v>0</v>
      </c>
      <c r="AN97">
        <v>0</v>
      </c>
      <c r="AO97">
        <v>1</v>
      </c>
      <c r="AP97">
        <v>0</v>
      </c>
      <c r="AQ97">
        <v>0</v>
      </c>
      <c r="AR97">
        <v>2</v>
      </c>
      <c r="AS97">
        <v>0</v>
      </c>
      <c r="AT97">
        <v>1</v>
      </c>
      <c r="AU97">
        <v>2</v>
      </c>
      <c r="AV97">
        <v>0</v>
      </c>
      <c r="AW97">
        <v>0</v>
      </c>
      <c r="AX97">
        <v>0</v>
      </c>
      <c r="AY97">
        <v>0</v>
      </c>
      <c r="AZ97">
        <v>0</v>
      </c>
      <c r="BA97">
        <v>0</v>
      </c>
      <c r="BB97">
        <v>0</v>
      </c>
      <c r="BC97">
        <v>0</v>
      </c>
      <c r="BD97">
        <v>0</v>
      </c>
      <c r="BE97">
        <v>1</v>
      </c>
      <c r="BF97">
        <v>0</v>
      </c>
      <c r="BG97">
        <v>0</v>
      </c>
      <c r="BH97">
        <v>0</v>
      </c>
      <c r="BI97">
        <v>0</v>
      </c>
      <c r="BJ97">
        <v>1</v>
      </c>
      <c r="BK97">
        <v>2</v>
      </c>
      <c r="BL97">
        <v>0</v>
      </c>
      <c r="BM97">
        <v>0</v>
      </c>
      <c r="BN97">
        <v>0</v>
      </c>
      <c r="BO97">
        <v>0</v>
      </c>
      <c r="BP97">
        <v>0</v>
      </c>
      <c r="BQ97">
        <v>0</v>
      </c>
      <c r="BR97">
        <v>0</v>
      </c>
      <c r="BS97">
        <v>0</v>
      </c>
      <c r="BT97">
        <v>0</v>
      </c>
      <c r="BU97">
        <v>1</v>
      </c>
      <c r="BV97">
        <v>0</v>
      </c>
      <c r="BW97">
        <v>0</v>
      </c>
      <c r="BX97">
        <v>0</v>
      </c>
      <c r="BY97">
        <v>0</v>
      </c>
      <c r="BZ97">
        <v>1</v>
      </c>
      <c r="CA97">
        <v>1</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1</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1</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4</v>
      </c>
      <c r="GD97">
        <v>0</v>
      </c>
      <c r="GE97">
        <v>0</v>
      </c>
      <c r="GF97">
        <v>3</v>
      </c>
      <c r="GG97">
        <v>0</v>
      </c>
      <c r="GH97">
        <v>0</v>
      </c>
      <c r="GI97">
        <v>1</v>
      </c>
      <c r="GJ97">
        <v>0</v>
      </c>
      <c r="GK97">
        <v>0</v>
      </c>
      <c r="GL97">
        <v>0</v>
      </c>
      <c r="GM97">
        <v>0</v>
      </c>
      <c r="GN97">
        <v>0</v>
      </c>
      <c r="GO97">
        <v>0</v>
      </c>
      <c r="GP97">
        <v>0</v>
      </c>
      <c r="GQ97">
        <v>0</v>
      </c>
      <c r="GR97">
        <v>0</v>
      </c>
      <c r="GS97">
        <v>1</v>
      </c>
      <c r="GT97">
        <v>0</v>
      </c>
      <c r="GU97">
        <v>0</v>
      </c>
      <c r="GV97">
        <v>0</v>
      </c>
      <c r="GW97">
        <v>0</v>
      </c>
      <c r="GX97">
        <v>0</v>
      </c>
      <c r="GY97">
        <v>0</v>
      </c>
      <c r="GZ97">
        <v>0</v>
      </c>
      <c r="HA97">
        <v>0</v>
      </c>
    </row>
    <row r="98" spans="1:209" x14ac:dyDescent="0.2">
      <c r="A98" s="11" t="str">
        <f>CONCATENATE("AC.",$B83)</f>
        <v>AC.opPass.Att</v>
      </c>
      <c r="B98" s="14">
        <f>VLOOKUP(B85,$AC82:$HA112,MATCH(A98,$AC81:$HA81,0),FALSE)</f>
        <v>23</v>
      </c>
      <c r="C98" s="4"/>
      <c r="D98" s="35"/>
      <c r="E98" s="21"/>
      <c r="F98" s="21"/>
      <c r="G98" s="21"/>
      <c r="H98" s="21"/>
      <c r="I98" s="41"/>
      <c r="J98" s="45"/>
      <c r="K98" s="21"/>
      <c r="L98" s="21"/>
      <c r="M98" s="21"/>
      <c r="N98" s="21"/>
      <c r="O98" s="21"/>
      <c r="P98" s="21"/>
      <c r="Q98" s="41"/>
      <c r="R98" s="45"/>
      <c r="S98" s="21"/>
      <c r="T98" s="21"/>
      <c r="U98" s="21"/>
      <c r="V98" s="21"/>
      <c r="W98" s="22"/>
      <c r="AC98" t="s">
        <v>259</v>
      </c>
      <c r="AD98" t="s">
        <v>253</v>
      </c>
      <c r="AE98">
        <v>1</v>
      </c>
      <c r="AF98">
        <v>12</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1</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2</v>
      </c>
      <c r="GC98">
        <v>4</v>
      </c>
      <c r="GD98">
        <v>0</v>
      </c>
      <c r="GE98">
        <v>0</v>
      </c>
      <c r="GF98">
        <v>1</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row>
    <row r="99" spans="1:209" x14ac:dyDescent="0.2">
      <c r="A99" s="11" t="str">
        <f>CONCATENATE("AR.",$B83)</f>
        <v>AR.opPass.Att</v>
      </c>
      <c r="B99" s="14">
        <f>VLOOKUP(B85,$AC82:$HA112,MATCH(A99,$AC81:$HA81,0),FALSE)</f>
        <v>13</v>
      </c>
      <c r="C99" s="4"/>
      <c r="D99" s="35"/>
      <c r="E99" s="21"/>
      <c r="F99" s="21"/>
      <c r="G99" s="21"/>
      <c r="H99" s="21"/>
      <c r="I99" s="41"/>
      <c r="J99" s="45"/>
      <c r="K99" s="21"/>
      <c r="L99" s="21"/>
      <c r="M99" s="21"/>
      <c r="N99" s="21"/>
      <c r="O99" s="21"/>
      <c r="P99" s="21"/>
      <c r="Q99" s="41"/>
      <c r="R99" s="45"/>
      <c r="S99" s="21"/>
      <c r="T99" s="21"/>
      <c r="U99" s="21"/>
      <c r="V99" s="21"/>
      <c r="W99" s="22"/>
      <c r="AC99" t="s">
        <v>218</v>
      </c>
      <c r="AD99" t="s">
        <v>205</v>
      </c>
      <c r="AE99">
        <v>1</v>
      </c>
      <c r="AF99">
        <v>99</v>
      </c>
      <c r="AG99">
        <v>1</v>
      </c>
      <c r="AH99">
        <v>0</v>
      </c>
      <c r="AI99">
        <v>0</v>
      </c>
      <c r="AJ99">
        <v>0</v>
      </c>
      <c r="AK99">
        <v>0</v>
      </c>
      <c r="AL99">
        <v>3</v>
      </c>
      <c r="AM99">
        <v>0</v>
      </c>
      <c r="AN99">
        <v>0</v>
      </c>
      <c r="AO99">
        <v>9</v>
      </c>
      <c r="AP99">
        <v>0</v>
      </c>
      <c r="AQ99">
        <v>0</v>
      </c>
      <c r="AR99">
        <v>4</v>
      </c>
      <c r="AS99">
        <v>0</v>
      </c>
      <c r="AT99">
        <v>0</v>
      </c>
      <c r="AU99">
        <v>1</v>
      </c>
      <c r="AV99">
        <v>0</v>
      </c>
      <c r="AW99">
        <v>0</v>
      </c>
      <c r="AX99">
        <v>0</v>
      </c>
      <c r="AY99">
        <v>0</v>
      </c>
      <c r="AZ99">
        <v>0</v>
      </c>
      <c r="BA99">
        <v>0</v>
      </c>
      <c r="BB99">
        <v>3</v>
      </c>
      <c r="BC99">
        <v>0</v>
      </c>
      <c r="BD99">
        <v>0</v>
      </c>
      <c r="BE99">
        <v>6</v>
      </c>
      <c r="BF99">
        <v>0</v>
      </c>
      <c r="BG99">
        <v>0</v>
      </c>
      <c r="BH99">
        <v>4</v>
      </c>
      <c r="BI99">
        <v>0</v>
      </c>
      <c r="BJ99">
        <v>0</v>
      </c>
      <c r="BK99">
        <v>1</v>
      </c>
      <c r="BL99">
        <v>0</v>
      </c>
      <c r="BM99">
        <v>0</v>
      </c>
      <c r="BN99">
        <v>0</v>
      </c>
      <c r="BO99">
        <v>0</v>
      </c>
      <c r="BP99">
        <v>0</v>
      </c>
      <c r="BQ99">
        <v>0</v>
      </c>
      <c r="BR99">
        <v>1</v>
      </c>
      <c r="BS99">
        <v>0</v>
      </c>
      <c r="BT99">
        <v>0</v>
      </c>
      <c r="BU99">
        <v>0.66666666666666696</v>
      </c>
      <c r="BV99">
        <v>0</v>
      </c>
      <c r="BW99">
        <v>0</v>
      </c>
      <c r="BX99">
        <v>1</v>
      </c>
      <c r="BY99">
        <v>0</v>
      </c>
      <c r="BZ99">
        <v>0</v>
      </c>
      <c r="CA99">
        <v>1</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1</v>
      </c>
      <c r="EE99">
        <v>0</v>
      </c>
      <c r="EF99">
        <v>0</v>
      </c>
      <c r="EG99">
        <v>1</v>
      </c>
      <c r="EH99">
        <v>0</v>
      </c>
      <c r="EI99">
        <v>0</v>
      </c>
      <c r="EJ99">
        <v>0</v>
      </c>
      <c r="EK99">
        <v>0</v>
      </c>
      <c r="EL99">
        <v>0</v>
      </c>
      <c r="EM99">
        <v>0</v>
      </c>
      <c r="EN99">
        <v>0</v>
      </c>
      <c r="EO99">
        <v>0</v>
      </c>
      <c r="EP99">
        <v>0</v>
      </c>
      <c r="EQ99">
        <v>0</v>
      </c>
      <c r="ER99">
        <v>0</v>
      </c>
      <c r="ES99">
        <v>0</v>
      </c>
      <c r="ET99">
        <v>0</v>
      </c>
      <c r="EU99">
        <v>0</v>
      </c>
      <c r="EV99">
        <v>0</v>
      </c>
      <c r="EW99">
        <v>1</v>
      </c>
      <c r="EX99">
        <v>0</v>
      </c>
      <c r="EY99">
        <v>0</v>
      </c>
      <c r="EZ99">
        <v>0</v>
      </c>
      <c r="FA99">
        <v>0</v>
      </c>
      <c r="FB99">
        <v>0</v>
      </c>
      <c r="FC99">
        <v>0</v>
      </c>
      <c r="FD99">
        <v>0</v>
      </c>
      <c r="FE99">
        <v>0</v>
      </c>
      <c r="FF99">
        <v>0</v>
      </c>
      <c r="FG99">
        <v>0</v>
      </c>
      <c r="FH99">
        <v>0</v>
      </c>
      <c r="FI99">
        <v>0</v>
      </c>
      <c r="FJ99">
        <v>2</v>
      </c>
      <c r="FK99">
        <v>0</v>
      </c>
      <c r="FL99">
        <v>0</v>
      </c>
      <c r="FM99">
        <v>1</v>
      </c>
      <c r="FN99">
        <v>0</v>
      </c>
      <c r="FO99">
        <v>0</v>
      </c>
      <c r="FP99">
        <v>0</v>
      </c>
      <c r="FQ99">
        <v>0</v>
      </c>
      <c r="FR99">
        <v>0</v>
      </c>
      <c r="FS99">
        <v>1</v>
      </c>
      <c r="FT99">
        <v>0</v>
      </c>
      <c r="FU99">
        <v>0</v>
      </c>
      <c r="FV99">
        <v>1</v>
      </c>
      <c r="FW99">
        <v>1</v>
      </c>
      <c r="FX99">
        <v>0</v>
      </c>
      <c r="FY99">
        <v>1</v>
      </c>
      <c r="FZ99">
        <v>16</v>
      </c>
      <c r="GA99">
        <v>0</v>
      </c>
      <c r="GB99">
        <v>0</v>
      </c>
      <c r="GC99">
        <v>10</v>
      </c>
      <c r="GD99">
        <v>0</v>
      </c>
      <c r="GE99">
        <v>0</v>
      </c>
      <c r="GF99">
        <v>3</v>
      </c>
      <c r="GG99">
        <v>0</v>
      </c>
      <c r="GH99">
        <v>1</v>
      </c>
      <c r="GI99">
        <v>3</v>
      </c>
      <c r="GJ99">
        <v>1</v>
      </c>
      <c r="GK99">
        <v>0</v>
      </c>
      <c r="GL99">
        <v>0</v>
      </c>
      <c r="GM99">
        <v>0</v>
      </c>
      <c r="GN99">
        <v>0</v>
      </c>
      <c r="GO99">
        <v>0</v>
      </c>
      <c r="GP99">
        <v>3</v>
      </c>
      <c r="GQ99">
        <v>0</v>
      </c>
      <c r="GR99">
        <v>0</v>
      </c>
      <c r="GS99">
        <v>1</v>
      </c>
      <c r="GT99">
        <v>0</v>
      </c>
      <c r="GU99">
        <v>0</v>
      </c>
      <c r="GV99">
        <v>1</v>
      </c>
      <c r="GW99">
        <v>0</v>
      </c>
      <c r="GX99">
        <v>0</v>
      </c>
      <c r="GY99">
        <v>0</v>
      </c>
      <c r="GZ99">
        <v>0</v>
      </c>
      <c r="HA99">
        <v>0</v>
      </c>
    </row>
    <row r="100" spans="1:209" x14ac:dyDescent="0.2">
      <c r="A100" s="11" t="str">
        <f>CONCATENATE("A18.",$B83)</f>
        <v>A18.opPass.Att</v>
      </c>
      <c r="B100" s="14">
        <f>VLOOKUP(B85,$AC82:$HA112,MATCH(A100,$AC81:$HA81,0),FALSE)</f>
        <v>7</v>
      </c>
      <c r="C100" s="4"/>
      <c r="D100" s="47"/>
      <c r="E100" s="48"/>
      <c r="F100" s="48"/>
      <c r="G100" s="48"/>
      <c r="H100" s="48"/>
      <c r="I100" s="49"/>
      <c r="J100" s="53"/>
      <c r="K100" s="48"/>
      <c r="L100" s="48"/>
      <c r="M100" s="48"/>
      <c r="N100" s="48"/>
      <c r="O100" s="48"/>
      <c r="P100" s="48"/>
      <c r="Q100" s="49"/>
      <c r="R100" s="53"/>
      <c r="S100" s="48"/>
      <c r="T100" s="48"/>
      <c r="U100" s="48"/>
      <c r="V100" s="48"/>
      <c r="W100" s="54"/>
      <c r="AC100" t="s">
        <v>260</v>
      </c>
      <c r="AD100" t="s">
        <v>253</v>
      </c>
      <c r="AE100">
        <v>1</v>
      </c>
      <c r="AF100">
        <v>87</v>
      </c>
      <c r="AG100">
        <v>1</v>
      </c>
      <c r="AH100">
        <v>0</v>
      </c>
      <c r="AI100">
        <v>0</v>
      </c>
      <c r="AJ100">
        <v>0</v>
      </c>
      <c r="AK100">
        <v>1</v>
      </c>
      <c r="AL100">
        <v>1</v>
      </c>
      <c r="AM100">
        <v>1</v>
      </c>
      <c r="AN100">
        <v>6</v>
      </c>
      <c r="AO100">
        <v>0</v>
      </c>
      <c r="AP100">
        <v>2</v>
      </c>
      <c r="AQ100">
        <v>7</v>
      </c>
      <c r="AR100">
        <v>0</v>
      </c>
      <c r="AS100">
        <v>1</v>
      </c>
      <c r="AT100">
        <v>6</v>
      </c>
      <c r="AU100">
        <v>4</v>
      </c>
      <c r="AV100">
        <v>0</v>
      </c>
      <c r="AW100">
        <v>0</v>
      </c>
      <c r="AX100">
        <v>0</v>
      </c>
      <c r="AY100">
        <v>0</v>
      </c>
      <c r="AZ100">
        <v>0</v>
      </c>
      <c r="BA100">
        <v>1</v>
      </c>
      <c r="BB100">
        <v>1</v>
      </c>
      <c r="BC100">
        <v>1</v>
      </c>
      <c r="BD100">
        <v>5</v>
      </c>
      <c r="BE100">
        <v>0</v>
      </c>
      <c r="BF100">
        <v>2</v>
      </c>
      <c r="BG100">
        <v>6</v>
      </c>
      <c r="BH100">
        <v>0</v>
      </c>
      <c r="BI100">
        <v>1</v>
      </c>
      <c r="BJ100">
        <v>3</v>
      </c>
      <c r="BK100">
        <v>3</v>
      </c>
      <c r="BL100">
        <v>0</v>
      </c>
      <c r="BM100">
        <v>0</v>
      </c>
      <c r="BN100">
        <v>0</v>
      </c>
      <c r="BO100">
        <v>0</v>
      </c>
      <c r="BP100">
        <v>0</v>
      </c>
      <c r="BQ100">
        <v>1</v>
      </c>
      <c r="BR100">
        <v>1</v>
      </c>
      <c r="BS100">
        <v>1</v>
      </c>
      <c r="BT100">
        <v>0.83333333333333304</v>
      </c>
      <c r="BU100">
        <v>0</v>
      </c>
      <c r="BV100">
        <v>1</v>
      </c>
      <c r="BW100">
        <v>0.85714285714285698</v>
      </c>
      <c r="BX100">
        <v>0</v>
      </c>
      <c r="BY100">
        <v>1</v>
      </c>
      <c r="BZ100">
        <v>0.5</v>
      </c>
      <c r="CA100">
        <v>0.75</v>
      </c>
      <c r="CB100">
        <v>0</v>
      </c>
      <c r="CC100">
        <v>0</v>
      </c>
      <c r="CD100">
        <v>0</v>
      </c>
      <c r="CE100">
        <v>0</v>
      </c>
      <c r="CF100">
        <v>0</v>
      </c>
      <c r="CG100">
        <v>0</v>
      </c>
      <c r="CH100">
        <v>0</v>
      </c>
      <c r="CI100">
        <v>0</v>
      </c>
      <c r="CJ100">
        <v>0</v>
      </c>
      <c r="CK100">
        <v>0</v>
      </c>
      <c r="CL100">
        <v>1</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1</v>
      </c>
      <c r="EJ100">
        <v>0</v>
      </c>
      <c r="EK100">
        <v>0</v>
      </c>
      <c r="EL100">
        <v>0</v>
      </c>
      <c r="EM100">
        <v>0</v>
      </c>
      <c r="EN100">
        <v>0</v>
      </c>
      <c r="EO100">
        <v>0</v>
      </c>
      <c r="EP100">
        <v>0</v>
      </c>
      <c r="EQ100">
        <v>0</v>
      </c>
      <c r="ER100">
        <v>0</v>
      </c>
      <c r="ES100">
        <v>0</v>
      </c>
      <c r="ET100">
        <v>0</v>
      </c>
      <c r="EU100">
        <v>1</v>
      </c>
      <c r="EV100">
        <v>1</v>
      </c>
      <c r="EW100">
        <v>0</v>
      </c>
      <c r="EX100">
        <v>0</v>
      </c>
      <c r="EY100">
        <v>1</v>
      </c>
      <c r="EZ100">
        <v>0</v>
      </c>
      <c r="FA100">
        <v>0</v>
      </c>
      <c r="FB100">
        <v>2</v>
      </c>
      <c r="FC100">
        <v>0</v>
      </c>
      <c r="FD100">
        <v>0</v>
      </c>
      <c r="FE100">
        <v>0</v>
      </c>
      <c r="FF100">
        <v>0</v>
      </c>
      <c r="FG100">
        <v>0</v>
      </c>
      <c r="FH100">
        <v>0</v>
      </c>
      <c r="FI100">
        <v>0</v>
      </c>
      <c r="FJ100">
        <v>0</v>
      </c>
      <c r="FK100">
        <v>0</v>
      </c>
      <c r="FL100">
        <v>0</v>
      </c>
      <c r="FM100">
        <v>0</v>
      </c>
      <c r="FN100">
        <v>0</v>
      </c>
      <c r="FO100">
        <v>0</v>
      </c>
      <c r="FP100">
        <v>0</v>
      </c>
      <c r="FQ100">
        <v>0</v>
      </c>
      <c r="FR100">
        <v>1</v>
      </c>
      <c r="FS100">
        <v>0</v>
      </c>
      <c r="FT100">
        <v>0</v>
      </c>
      <c r="FU100">
        <v>0</v>
      </c>
      <c r="FV100">
        <v>0</v>
      </c>
      <c r="FW100">
        <v>2</v>
      </c>
      <c r="FX100">
        <v>0</v>
      </c>
      <c r="FY100">
        <v>8</v>
      </c>
      <c r="FZ100">
        <v>3</v>
      </c>
      <c r="GA100">
        <v>0</v>
      </c>
      <c r="GB100">
        <v>4</v>
      </c>
      <c r="GC100">
        <v>3</v>
      </c>
      <c r="GD100">
        <v>5</v>
      </c>
      <c r="GE100">
        <v>2</v>
      </c>
      <c r="GF100">
        <v>2</v>
      </c>
      <c r="GG100">
        <v>0</v>
      </c>
      <c r="GH100">
        <v>4</v>
      </c>
      <c r="GI100">
        <v>0</v>
      </c>
      <c r="GJ100">
        <v>0</v>
      </c>
      <c r="GK100">
        <v>0</v>
      </c>
      <c r="GL100">
        <v>0</v>
      </c>
      <c r="GM100">
        <v>0</v>
      </c>
      <c r="GN100">
        <v>0</v>
      </c>
      <c r="GO100">
        <v>1</v>
      </c>
      <c r="GP100">
        <v>0</v>
      </c>
      <c r="GQ100">
        <v>0</v>
      </c>
      <c r="GR100">
        <v>4</v>
      </c>
      <c r="GS100">
        <v>0</v>
      </c>
      <c r="GT100">
        <v>0</v>
      </c>
      <c r="GU100">
        <v>1</v>
      </c>
      <c r="GV100">
        <v>0</v>
      </c>
      <c r="GW100">
        <v>1</v>
      </c>
      <c r="GX100">
        <v>3</v>
      </c>
      <c r="GY100">
        <v>0</v>
      </c>
      <c r="GZ100">
        <v>0</v>
      </c>
      <c r="HA100">
        <v>0</v>
      </c>
    </row>
    <row r="101" spans="1:209" x14ac:dyDescent="0.2">
      <c r="A101" s="11" t="str">
        <f>CONCATENATE("A6.",$B83)</f>
        <v>A6.opPass.Att</v>
      </c>
      <c r="B101" s="14">
        <f>VLOOKUP(B85,$AC82:$HA112,MATCH(A101,$AC81:$HA81,0),FALSE)</f>
        <v>0</v>
      </c>
      <c r="C101" s="3"/>
      <c r="D101" s="55">
        <f>B88</f>
        <v>30</v>
      </c>
      <c r="E101" s="56"/>
      <c r="F101" s="56"/>
      <c r="G101" s="56"/>
      <c r="H101" s="56"/>
      <c r="I101" s="57"/>
      <c r="J101" s="56">
        <f>B89</f>
        <v>30</v>
      </c>
      <c r="K101" s="56"/>
      <c r="L101" s="56"/>
      <c r="M101" s="56"/>
      <c r="N101" s="56"/>
      <c r="O101" s="56"/>
      <c r="P101" s="56"/>
      <c r="Q101" s="57"/>
      <c r="R101" s="59">
        <f>B90</f>
        <v>16</v>
      </c>
      <c r="S101" s="56"/>
      <c r="T101" s="56"/>
      <c r="U101" s="56"/>
      <c r="V101" s="56"/>
      <c r="W101" s="61"/>
      <c r="AC101" t="s">
        <v>261</v>
      </c>
      <c r="AD101" t="s">
        <v>253</v>
      </c>
      <c r="AE101">
        <v>1</v>
      </c>
      <c r="AF101">
        <v>99</v>
      </c>
      <c r="AG101">
        <v>1</v>
      </c>
      <c r="AH101">
        <v>0</v>
      </c>
      <c r="AI101">
        <v>0</v>
      </c>
      <c r="AJ101">
        <v>0</v>
      </c>
      <c r="AK101">
        <v>0</v>
      </c>
      <c r="AL101">
        <v>1</v>
      </c>
      <c r="AM101">
        <v>2</v>
      </c>
      <c r="AN101">
        <v>0</v>
      </c>
      <c r="AO101">
        <v>1</v>
      </c>
      <c r="AP101">
        <v>5</v>
      </c>
      <c r="AQ101">
        <v>0</v>
      </c>
      <c r="AR101">
        <v>4</v>
      </c>
      <c r="AS101">
        <v>9</v>
      </c>
      <c r="AT101">
        <v>3</v>
      </c>
      <c r="AU101">
        <v>2</v>
      </c>
      <c r="AV101">
        <v>0</v>
      </c>
      <c r="AW101">
        <v>0</v>
      </c>
      <c r="AX101">
        <v>0</v>
      </c>
      <c r="AY101">
        <v>0</v>
      </c>
      <c r="AZ101">
        <v>0</v>
      </c>
      <c r="BA101">
        <v>0</v>
      </c>
      <c r="BB101">
        <v>1</v>
      </c>
      <c r="BC101">
        <v>2</v>
      </c>
      <c r="BD101">
        <v>0</v>
      </c>
      <c r="BE101">
        <v>1</v>
      </c>
      <c r="BF101">
        <v>4</v>
      </c>
      <c r="BG101">
        <v>0</v>
      </c>
      <c r="BH101">
        <v>4</v>
      </c>
      <c r="BI101">
        <v>8</v>
      </c>
      <c r="BJ101">
        <v>1</v>
      </c>
      <c r="BK101">
        <v>1</v>
      </c>
      <c r="BL101">
        <v>0</v>
      </c>
      <c r="BM101">
        <v>0</v>
      </c>
      <c r="BN101">
        <v>0</v>
      </c>
      <c r="BO101">
        <v>0</v>
      </c>
      <c r="BP101">
        <v>0</v>
      </c>
      <c r="BQ101">
        <v>0</v>
      </c>
      <c r="BR101">
        <v>1</v>
      </c>
      <c r="BS101">
        <v>1</v>
      </c>
      <c r="BT101">
        <v>0</v>
      </c>
      <c r="BU101">
        <v>1</v>
      </c>
      <c r="BV101">
        <v>0.8</v>
      </c>
      <c r="BW101">
        <v>0</v>
      </c>
      <c r="BX101">
        <v>1</v>
      </c>
      <c r="BY101">
        <v>0.88888888888888895</v>
      </c>
      <c r="BZ101">
        <v>0.33333333333333298</v>
      </c>
      <c r="CA101">
        <v>0.5</v>
      </c>
      <c r="CB101">
        <v>0</v>
      </c>
      <c r="CC101">
        <v>0</v>
      </c>
      <c r="CD101">
        <v>0</v>
      </c>
      <c r="CE101">
        <v>0</v>
      </c>
      <c r="CF101">
        <v>0</v>
      </c>
      <c r="CG101">
        <v>1</v>
      </c>
      <c r="CH101">
        <v>0</v>
      </c>
      <c r="CI101">
        <v>0</v>
      </c>
      <c r="CJ101">
        <v>0</v>
      </c>
      <c r="CK101">
        <v>0</v>
      </c>
      <c r="CL101">
        <v>1</v>
      </c>
      <c r="CM101">
        <v>0</v>
      </c>
      <c r="CN101">
        <v>0</v>
      </c>
      <c r="CO101">
        <v>0</v>
      </c>
      <c r="CP101">
        <v>1</v>
      </c>
      <c r="CQ101">
        <v>0</v>
      </c>
      <c r="CR101">
        <v>0</v>
      </c>
      <c r="CS101">
        <v>0</v>
      </c>
      <c r="CT101">
        <v>0</v>
      </c>
      <c r="CU101">
        <v>0</v>
      </c>
      <c r="CV101">
        <v>0</v>
      </c>
      <c r="CW101">
        <v>0</v>
      </c>
      <c r="CX101">
        <v>0</v>
      </c>
      <c r="CY101">
        <v>0</v>
      </c>
      <c r="CZ101">
        <v>0</v>
      </c>
      <c r="DA101">
        <v>0</v>
      </c>
      <c r="DB101">
        <v>0</v>
      </c>
      <c r="DC101">
        <v>0</v>
      </c>
      <c r="DD101">
        <v>0</v>
      </c>
      <c r="DE101">
        <v>2</v>
      </c>
      <c r="DF101">
        <v>0</v>
      </c>
      <c r="DG101">
        <v>0</v>
      </c>
      <c r="DH101">
        <v>0</v>
      </c>
      <c r="DI101">
        <v>0</v>
      </c>
      <c r="DJ101">
        <v>0</v>
      </c>
      <c r="DK101">
        <v>0</v>
      </c>
      <c r="DL101">
        <v>1</v>
      </c>
      <c r="DM101">
        <v>0</v>
      </c>
      <c r="DN101">
        <v>0</v>
      </c>
      <c r="DO101">
        <v>0</v>
      </c>
      <c r="DP101">
        <v>0</v>
      </c>
      <c r="DQ101">
        <v>0</v>
      </c>
      <c r="DR101">
        <v>0</v>
      </c>
      <c r="DS101">
        <v>0</v>
      </c>
      <c r="DT101">
        <v>0</v>
      </c>
      <c r="DU101">
        <v>1</v>
      </c>
      <c r="DV101">
        <v>0</v>
      </c>
      <c r="DW101">
        <v>1</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1</v>
      </c>
      <c r="ER101">
        <v>0</v>
      </c>
      <c r="ES101">
        <v>0</v>
      </c>
      <c r="ET101">
        <v>0</v>
      </c>
      <c r="EU101">
        <v>0</v>
      </c>
      <c r="EV101">
        <v>0</v>
      </c>
      <c r="EW101">
        <v>1</v>
      </c>
      <c r="EX101">
        <v>1</v>
      </c>
      <c r="EY101">
        <v>0</v>
      </c>
      <c r="EZ101">
        <v>1</v>
      </c>
      <c r="FA101">
        <v>0</v>
      </c>
      <c r="FB101">
        <v>0</v>
      </c>
      <c r="FC101">
        <v>0</v>
      </c>
      <c r="FD101">
        <v>1</v>
      </c>
      <c r="FE101">
        <v>0</v>
      </c>
      <c r="FF101">
        <v>0</v>
      </c>
      <c r="FG101">
        <v>0</v>
      </c>
      <c r="FH101">
        <v>0</v>
      </c>
      <c r="FI101">
        <v>0</v>
      </c>
      <c r="FJ101">
        <v>0</v>
      </c>
      <c r="FK101">
        <v>0</v>
      </c>
      <c r="FL101">
        <v>0</v>
      </c>
      <c r="FM101">
        <v>1</v>
      </c>
      <c r="FN101">
        <v>0</v>
      </c>
      <c r="FO101">
        <v>0</v>
      </c>
      <c r="FP101">
        <v>1</v>
      </c>
      <c r="FQ101">
        <v>0</v>
      </c>
      <c r="FR101">
        <v>0</v>
      </c>
      <c r="FS101">
        <v>1</v>
      </c>
      <c r="FT101">
        <v>0</v>
      </c>
      <c r="FU101">
        <v>0</v>
      </c>
      <c r="FV101">
        <v>0</v>
      </c>
      <c r="FW101">
        <v>0</v>
      </c>
      <c r="FX101">
        <v>2</v>
      </c>
      <c r="FY101">
        <v>1</v>
      </c>
      <c r="FZ101">
        <v>6</v>
      </c>
      <c r="GA101">
        <v>4</v>
      </c>
      <c r="GB101">
        <v>3</v>
      </c>
      <c r="GC101">
        <v>7</v>
      </c>
      <c r="GD101">
        <v>2</v>
      </c>
      <c r="GE101">
        <v>0</v>
      </c>
      <c r="GF101">
        <v>5</v>
      </c>
      <c r="GG101">
        <v>2</v>
      </c>
      <c r="GH101">
        <v>1</v>
      </c>
      <c r="GI101">
        <v>5</v>
      </c>
      <c r="GJ101">
        <v>1</v>
      </c>
      <c r="GK101">
        <v>1</v>
      </c>
      <c r="GL101">
        <v>0</v>
      </c>
      <c r="GM101">
        <v>0</v>
      </c>
      <c r="GN101">
        <v>0</v>
      </c>
      <c r="GO101">
        <v>0</v>
      </c>
      <c r="GP101">
        <v>1</v>
      </c>
      <c r="GQ101">
        <v>0</v>
      </c>
      <c r="GR101">
        <v>0</v>
      </c>
      <c r="GS101">
        <v>1</v>
      </c>
      <c r="GT101">
        <v>0</v>
      </c>
      <c r="GU101">
        <v>0</v>
      </c>
      <c r="GV101">
        <v>2</v>
      </c>
      <c r="GW101">
        <v>0</v>
      </c>
      <c r="GX101">
        <v>1</v>
      </c>
      <c r="GY101">
        <v>1</v>
      </c>
      <c r="GZ101">
        <v>0</v>
      </c>
      <c r="HA101">
        <v>0</v>
      </c>
    </row>
    <row r="102" spans="1:209" x14ac:dyDescent="0.2">
      <c r="C102" s="3"/>
      <c r="D102" s="35"/>
      <c r="E102" s="21"/>
      <c r="F102" s="21"/>
      <c r="G102" s="21"/>
      <c r="H102" s="21"/>
      <c r="I102" s="41"/>
      <c r="J102" s="21"/>
      <c r="K102" s="21"/>
      <c r="L102" s="21"/>
      <c r="M102" s="21"/>
      <c r="N102" s="21"/>
      <c r="O102" s="21"/>
      <c r="P102" s="21"/>
      <c r="Q102" s="41"/>
      <c r="R102" s="45"/>
      <c r="S102" s="21"/>
      <c r="T102" s="21"/>
      <c r="U102" s="21"/>
      <c r="V102" s="21"/>
      <c r="W102" s="22"/>
      <c r="AC102" t="s">
        <v>220</v>
      </c>
      <c r="AD102" t="s">
        <v>205</v>
      </c>
      <c r="AE102">
        <v>1</v>
      </c>
      <c r="AF102">
        <v>70</v>
      </c>
      <c r="AG102">
        <v>1</v>
      </c>
      <c r="AH102">
        <v>0</v>
      </c>
      <c r="AI102">
        <v>0</v>
      </c>
      <c r="AJ102">
        <v>1</v>
      </c>
      <c r="AK102">
        <v>1</v>
      </c>
      <c r="AL102">
        <v>0</v>
      </c>
      <c r="AM102">
        <v>4</v>
      </c>
      <c r="AN102">
        <v>3</v>
      </c>
      <c r="AO102">
        <v>2</v>
      </c>
      <c r="AP102">
        <v>2</v>
      </c>
      <c r="AQ102">
        <v>2</v>
      </c>
      <c r="AR102">
        <v>2</v>
      </c>
      <c r="AS102">
        <v>2</v>
      </c>
      <c r="AT102">
        <v>0</v>
      </c>
      <c r="AU102">
        <v>1</v>
      </c>
      <c r="AV102">
        <v>0</v>
      </c>
      <c r="AW102">
        <v>0</v>
      </c>
      <c r="AX102">
        <v>0</v>
      </c>
      <c r="AY102">
        <v>0</v>
      </c>
      <c r="AZ102">
        <v>1</v>
      </c>
      <c r="BA102">
        <v>1</v>
      </c>
      <c r="BB102">
        <v>0</v>
      </c>
      <c r="BC102">
        <v>4</v>
      </c>
      <c r="BD102">
        <v>2</v>
      </c>
      <c r="BE102">
        <v>1</v>
      </c>
      <c r="BF102">
        <v>2</v>
      </c>
      <c r="BG102">
        <v>2</v>
      </c>
      <c r="BH102">
        <v>1</v>
      </c>
      <c r="BI102">
        <v>1</v>
      </c>
      <c r="BJ102">
        <v>0</v>
      </c>
      <c r="BK102">
        <v>1</v>
      </c>
      <c r="BL102">
        <v>0</v>
      </c>
      <c r="BM102">
        <v>0</v>
      </c>
      <c r="BN102">
        <v>0</v>
      </c>
      <c r="BO102">
        <v>0</v>
      </c>
      <c r="BP102">
        <v>1</v>
      </c>
      <c r="BQ102">
        <v>1</v>
      </c>
      <c r="BR102">
        <v>0</v>
      </c>
      <c r="BS102">
        <v>1</v>
      </c>
      <c r="BT102">
        <v>0.66666666666666696</v>
      </c>
      <c r="BU102">
        <v>0.5</v>
      </c>
      <c r="BV102">
        <v>1</v>
      </c>
      <c r="BW102">
        <v>1</v>
      </c>
      <c r="BX102">
        <v>0.5</v>
      </c>
      <c r="BY102">
        <v>0.5</v>
      </c>
      <c r="BZ102">
        <v>0</v>
      </c>
      <c r="CA102">
        <v>1</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1</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1</v>
      </c>
      <c r="EV102">
        <v>2</v>
      </c>
      <c r="EW102">
        <v>0</v>
      </c>
      <c r="EX102">
        <v>0</v>
      </c>
      <c r="EY102">
        <v>1</v>
      </c>
      <c r="EZ102">
        <v>1</v>
      </c>
      <c r="FA102">
        <v>0</v>
      </c>
      <c r="FB102">
        <v>0</v>
      </c>
      <c r="FC102">
        <v>0</v>
      </c>
      <c r="FD102">
        <v>0</v>
      </c>
      <c r="FE102">
        <v>0</v>
      </c>
      <c r="FF102">
        <v>0</v>
      </c>
      <c r="FG102">
        <v>0</v>
      </c>
      <c r="FH102">
        <v>0</v>
      </c>
      <c r="FI102">
        <v>0</v>
      </c>
      <c r="FJ102">
        <v>0</v>
      </c>
      <c r="FK102">
        <v>0</v>
      </c>
      <c r="FL102">
        <v>1</v>
      </c>
      <c r="FM102">
        <v>0</v>
      </c>
      <c r="FN102">
        <v>0</v>
      </c>
      <c r="FO102">
        <v>0</v>
      </c>
      <c r="FP102">
        <v>0</v>
      </c>
      <c r="FQ102">
        <v>1</v>
      </c>
      <c r="FR102">
        <v>0</v>
      </c>
      <c r="FS102">
        <v>0</v>
      </c>
      <c r="FT102">
        <v>0</v>
      </c>
      <c r="FU102">
        <v>0</v>
      </c>
      <c r="FV102">
        <v>0</v>
      </c>
      <c r="FW102">
        <v>0</v>
      </c>
      <c r="FX102">
        <v>1</v>
      </c>
      <c r="FY102">
        <v>2</v>
      </c>
      <c r="FZ102">
        <v>1</v>
      </c>
      <c r="GA102">
        <v>3</v>
      </c>
      <c r="GB102">
        <v>9</v>
      </c>
      <c r="GC102">
        <v>1</v>
      </c>
      <c r="GD102">
        <v>2</v>
      </c>
      <c r="GE102">
        <v>6</v>
      </c>
      <c r="GF102">
        <v>1</v>
      </c>
      <c r="GG102">
        <v>3</v>
      </c>
      <c r="GH102">
        <v>1</v>
      </c>
      <c r="GI102">
        <v>1</v>
      </c>
      <c r="GJ102">
        <v>0</v>
      </c>
      <c r="GK102">
        <v>0</v>
      </c>
      <c r="GL102">
        <v>0</v>
      </c>
      <c r="GM102">
        <v>1</v>
      </c>
      <c r="GN102">
        <v>0</v>
      </c>
      <c r="GO102">
        <v>2</v>
      </c>
      <c r="GP102">
        <v>0</v>
      </c>
      <c r="GQ102">
        <v>0</v>
      </c>
      <c r="GR102">
        <v>1</v>
      </c>
      <c r="GS102">
        <v>1</v>
      </c>
      <c r="GT102">
        <v>0</v>
      </c>
      <c r="GU102">
        <v>0</v>
      </c>
      <c r="GV102">
        <v>1</v>
      </c>
      <c r="GW102">
        <v>1</v>
      </c>
      <c r="GX102">
        <v>1</v>
      </c>
      <c r="GY102">
        <v>0</v>
      </c>
      <c r="GZ102">
        <v>0</v>
      </c>
      <c r="HA102">
        <v>0</v>
      </c>
    </row>
    <row r="103" spans="1:209" ht="17" x14ac:dyDescent="0.2">
      <c r="B103" s="9"/>
      <c r="C103" s="3"/>
      <c r="D103" s="35"/>
      <c r="E103" s="21"/>
      <c r="F103" s="21"/>
      <c r="G103" s="21"/>
      <c r="H103" s="21"/>
      <c r="I103" s="41"/>
      <c r="J103" s="21"/>
      <c r="K103" s="21"/>
      <c r="L103" s="21"/>
      <c r="M103" s="21"/>
      <c r="N103" s="21"/>
      <c r="O103" s="21"/>
      <c r="P103" s="21"/>
      <c r="Q103" s="41"/>
      <c r="R103" s="45"/>
      <c r="S103" s="21"/>
      <c r="T103" s="21"/>
      <c r="U103" s="21"/>
      <c r="V103" s="21"/>
      <c r="W103" s="22"/>
      <c r="AC103" t="s">
        <v>262</v>
      </c>
      <c r="AD103" t="s">
        <v>253</v>
      </c>
      <c r="AE103">
        <v>1</v>
      </c>
      <c r="AF103">
        <v>99</v>
      </c>
      <c r="AG103">
        <v>1</v>
      </c>
      <c r="AH103">
        <v>0</v>
      </c>
      <c r="AI103">
        <v>0</v>
      </c>
      <c r="AJ103">
        <v>3</v>
      </c>
      <c r="AK103">
        <v>1</v>
      </c>
      <c r="AL103">
        <v>0</v>
      </c>
      <c r="AM103">
        <v>1</v>
      </c>
      <c r="AN103">
        <v>5</v>
      </c>
      <c r="AO103">
        <v>3</v>
      </c>
      <c r="AP103">
        <v>1</v>
      </c>
      <c r="AQ103">
        <v>7</v>
      </c>
      <c r="AR103">
        <v>3</v>
      </c>
      <c r="AS103">
        <v>2</v>
      </c>
      <c r="AT103">
        <v>1</v>
      </c>
      <c r="AU103">
        <v>4</v>
      </c>
      <c r="AV103">
        <v>0</v>
      </c>
      <c r="AW103">
        <v>0</v>
      </c>
      <c r="AX103">
        <v>0</v>
      </c>
      <c r="AY103">
        <v>0</v>
      </c>
      <c r="AZ103">
        <v>3</v>
      </c>
      <c r="BA103">
        <v>1</v>
      </c>
      <c r="BB103">
        <v>0</v>
      </c>
      <c r="BC103">
        <v>0</v>
      </c>
      <c r="BD103">
        <v>2</v>
      </c>
      <c r="BE103">
        <v>3</v>
      </c>
      <c r="BF103">
        <v>1</v>
      </c>
      <c r="BG103">
        <v>6</v>
      </c>
      <c r="BH103">
        <v>1</v>
      </c>
      <c r="BI103">
        <v>1</v>
      </c>
      <c r="BJ103">
        <v>1</v>
      </c>
      <c r="BK103">
        <v>4</v>
      </c>
      <c r="BL103">
        <v>0</v>
      </c>
      <c r="BM103">
        <v>0</v>
      </c>
      <c r="BN103">
        <v>0</v>
      </c>
      <c r="BO103">
        <v>0</v>
      </c>
      <c r="BP103">
        <v>1</v>
      </c>
      <c r="BQ103">
        <v>1</v>
      </c>
      <c r="BR103">
        <v>0</v>
      </c>
      <c r="BS103">
        <v>0</v>
      </c>
      <c r="BT103">
        <v>0.4</v>
      </c>
      <c r="BU103">
        <v>1</v>
      </c>
      <c r="BV103">
        <v>1</v>
      </c>
      <c r="BW103">
        <v>0.85714285714285698</v>
      </c>
      <c r="BX103">
        <v>0.33333333333333298</v>
      </c>
      <c r="BY103">
        <v>0.5</v>
      </c>
      <c r="BZ103">
        <v>1</v>
      </c>
      <c r="CA103">
        <v>1</v>
      </c>
      <c r="CB103">
        <v>0</v>
      </c>
      <c r="CC103">
        <v>0</v>
      </c>
      <c r="CD103">
        <v>0</v>
      </c>
      <c r="CE103">
        <v>0</v>
      </c>
      <c r="CF103">
        <v>0</v>
      </c>
      <c r="CG103">
        <v>0</v>
      </c>
      <c r="CH103">
        <v>0</v>
      </c>
      <c r="CI103">
        <v>0</v>
      </c>
      <c r="CJ103">
        <v>0</v>
      </c>
      <c r="CK103">
        <v>0</v>
      </c>
      <c r="CL103">
        <v>0</v>
      </c>
      <c r="CM103">
        <v>0</v>
      </c>
      <c r="CN103">
        <v>0</v>
      </c>
      <c r="CO103">
        <v>0</v>
      </c>
      <c r="CP103">
        <v>0</v>
      </c>
      <c r="CQ103">
        <v>1</v>
      </c>
      <c r="CR103">
        <v>0</v>
      </c>
      <c r="CS103">
        <v>0</v>
      </c>
      <c r="CT103">
        <v>0</v>
      </c>
      <c r="CU103">
        <v>0</v>
      </c>
      <c r="CV103">
        <v>0</v>
      </c>
      <c r="CW103">
        <v>0</v>
      </c>
      <c r="CX103">
        <v>0</v>
      </c>
      <c r="CY103">
        <v>0</v>
      </c>
      <c r="CZ103">
        <v>0</v>
      </c>
      <c r="DA103">
        <v>0</v>
      </c>
      <c r="DB103">
        <v>0</v>
      </c>
      <c r="DC103">
        <v>0</v>
      </c>
      <c r="DD103">
        <v>0</v>
      </c>
      <c r="DE103">
        <v>1</v>
      </c>
      <c r="DF103">
        <v>0</v>
      </c>
      <c r="DG103">
        <v>0</v>
      </c>
      <c r="DH103">
        <v>0</v>
      </c>
      <c r="DI103">
        <v>0</v>
      </c>
      <c r="DJ103">
        <v>0</v>
      </c>
      <c r="DK103">
        <v>0</v>
      </c>
      <c r="DL103">
        <v>0</v>
      </c>
      <c r="DM103">
        <v>0</v>
      </c>
      <c r="DN103">
        <v>0</v>
      </c>
      <c r="DO103">
        <v>0</v>
      </c>
      <c r="DP103">
        <v>1</v>
      </c>
      <c r="DQ103">
        <v>0</v>
      </c>
      <c r="DR103">
        <v>0</v>
      </c>
      <c r="DS103">
        <v>0</v>
      </c>
      <c r="DT103">
        <v>0</v>
      </c>
      <c r="DU103">
        <v>0</v>
      </c>
      <c r="DV103">
        <v>0</v>
      </c>
      <c r="DW103">
        <v>0</v>
      </c>
      <c r="DX103">
        <v>0</v>
      </c>
      <c r="DY103">
        <v>0</v>
      </c>
      <c r="DZ103">
        <v>0</v>
      </c>
      <c r="EA103">
        <v>0</v>
      </c>
      <c r="EB103">
        <v>0</v>
      </c>
      <c r="EC103">
        <v>0</v>
      </c>
      <c r="ED103">
        <v>0</v>
      </c>
      <c r="EE103">
        <v>0</v>
      </c>
      <c r="EF103">
        <v>1</v>
      </c>
      <c r="EG103">
        <v>0</v>
      </c>
      <c r="EH103">
        <v>0</v>
      </c>
      <c r="EI103">
        <v>1</v>
      </c>
      <c r="EJ103">
        <v>0</v>
      </c>
      <c r="EK103">
        <v>0</v>
      </c>
      <c r="EL103">
        <v>0</v>
      </c>
      <c r="EM103">
        <v>0</v>
      </c>
      <c r="EN103">
        <v>0</v>
      </c>
      <c r="EO103">
        <v>0</v>
      </c>
      <c r="EP103">
        <v>0</v>
      </c>
      <c r="EQ103">
        <v>0</v>
      </c>
      <c r="ER103">
        <v>0</v>
      </c>
      <c r="ES103">
        <v>0</v>
      </c>
      <c r="ET103">
        <v>0</v>
      </c>
      <c r="EU103">
        <v>2</v>
      </c>
      <c r="EV103">
        <v>1</v>
      </c>
      <c r="EW103">
        <v>1</v>
      </c>
      <c r="EX103">
        <v>1</v>
      </c>
      <c r="EY103">
        <v>4</v>
      </c>
      <c r="EZ103">
        <v>3</v>
      </c>
      <c r="FA103">
        <v>1</v>
      </c>
      <c r="FB103">
        <v>1</v>
      </c>
      <c r="FC103">
        <v>0</v>
      </c>
      <c r="FD103">
        <v>2</v>
      </c>
      <c r="FE103">
        <v>0</v>
      </c>
      <c r="FF103">
        <v>0</v>
      </c>
      <c r="FG103">
        <v>0</v>
      </c>
      <c r="FH103">
        <v>0</v>
      </c>
      <c r="FI103">
        <v>0</v>
      </c>
      <c r="FJ103">
        <v>0</v>
      </c>
      <c r="FK103">
        <v>0</v>
      </c>
      <c r="FL103">
        <v>0</v>
      </c>
      <c r="FM103">
        <v>0</v>
      </c>
      <c r="FN103">
        <v>1</v>
      </c>
      <c r="FO103">
        <v>0</v>
      </c>
      <c r="FP103">
        <v>0</v>
      </c>
      <c r="FQ103">
        <v>0</v>
      </c>
      <c r="FR103">
        <v>0</v>
      </c>
      <c r="FS103">
        <v>0</v>
      </c>
      <c r="FT103">
        <v>0</v>
      </c>
      <c r="FU103">
        <v>0</v>
      </c>
      <c r="FV103">
        <v>0</v>
      </c>
      <c r="FW103">
        <v>0</v>
      </c>
      <c r="FX103">
        <v>0</v>
      </c>
      <c r="FY103">
        <v>0</v>
      </c>
      <c r="FZ103">
        <v>0</v>
      </c>
      <c r="GA103">
        <v>0</v>
      </c>
      <c r="GB103">
        <v>2</v>
      </c>
      <c r="GC103">
        <v>2</v>
      </c>
      <c r="GD103">
        <v>5</v>
      </c>
      <c r="GE103">
        <v>7</v>
      </c>
      <c r="GF103">
        <v>4</v>
      </c>
      <c r="GG103">
        <v>1</v>
      </c>
      <c r="GH103">
        <v>3</v>
      </c>
      <c r="GI103">
        <v>7</v>
      </c>
      <c r="GJ103">
        <v>2</v>
      </c>
      <c r="GK103">
        <v>0</v>
      </c>
      <c r="GL103">
        <v>0</v>
      </c>
      <c r="GM103">
        <v>0</v>
      </c>
      <c r="GN103">
        <v>0</v>
      </c>
      <c r="GO103">
        <v>0</v>
      </c>
      <c r="GP103">
        <v>0</v>
      </c>
      <c r="GQ103">
        <v>1</v>
      </c>
      <c r="GR103">
        <v>0</v>
      </c>
      <c r="GS103">
        <v>2</v>
      </c>
      <c r="GT103">
        <v>0</v>
      </c>
      <c r="GU103">
        <v>3</v>
      </c>
      <c r="GV103">
        <v>1</v>
      </c>
      <c r="GW103">
        <v>0</v>
      </c>
      <c r="GX103">
        <v>0</v>
      </c>
      <c r="GY103">
        <v>1</v>
      </c>
      <c r="GZ103">
        <v>0</v>
      </c>
      <c r="HA103">
        <v>0</v>
      </c>
    </row>
    <row r="104" spans="1:209" x14ac:dyDescent="0.2">
      <c r="B104" s="10"/>
      <c r="C104" s="3"/>
      <c r="D104" s="35"/>
      <c r="E104" s="21"/>
      <c r="F104" s="21"/>
      <c r="G104" s="21"/>
      <c r="H104" s="21"/>
      <c r="I104" s="41"/>
      <c r="J104" s="21"/>
      <c r="K104" s="21"/>
      <c r="L104" s="21"/>
      <c r="M104" s="21"/>
      <c r="N104" s="21"/>
      <c r="O104" s="21"/>
      <c r="P104" s="21"/>
      <c r="Q104" s="41"/>
      <c r="R104" s="45"/>
      <c r="S104" s="21"/>
      <c r="T104" s="21"/>
      <c r="U104" s="21"/>
      <c r="V104" s="21"/>
      <c r="W104" s="22"/>
      <c r="AC104" t="s">
        <v>263</v>
      </c>
      <c r="AD104" t="s">
        <v>253</v>
      </c>
      <c r="AE104">
        <v>1</v>
      </c>
      <c r="AF104">
        <v>99</v>
      </c>
      <c r="AG104">
        <v>1</v>
      </c>
      <c r="AH104">
        <v>1</v>
      </c>
      <c r="AI104">
        <v>7</v>
      </c>
      <c r="AJ104">
        <v>0</v>
      </c>
      <c r="AK104">
        <v>3</v>
      </c>
      <c r="AL104">
        <v>0</v>
      </c>
      <c r="AM104">
        <v>0</v>
      </c>
      <c r="AN104">
        <v>0</v>
      </c>
      <c r="AO104">
        <v>0</v>
      </c>
      <c r="AP104">
        <v>0</v>
      </c>
      <c r="AQ104">
        <v>0</v>
      </c>
      <c r="AR104">
        <v>0</v>
      </c>
      <c r="AS104">
        <v>0</v>
      </c>
      <c r="AT104">
        <v>0</v>
      </c>
      <c r="AU104">
        <v>0</v>
      </c>
      <c r="AV104">
        <v>0</v>
      </c>
      <c r="AW104">
        <v>0</v>
      </c>
      <c r="AX104">
        <v>0</v>
      </c>
      <c r="AY104">
        <v>4</v>
      </c>
      <c r="AZ104">
        <v>0</v>
      </c>
      <c r="BA104">
        <v>0</v>
      </c>
      <c r="BB104">
        <v>0</v>
      </c>
      <c r="BC104">
        <v>0</v>
      </c>
      <c r="BD104">
        <v>0</v>
      </c>
      <c r="BE104">
        <v>0</v>
      </c>
      <c r="BF104">
        <v>0</v>
      </c>
      <c r="BG104">
        <v>0</v>
      </c>
      <c r="BH104">
        <v>0</v>
      </c>
      <c r="BI104">
        <v>0</v>
      </c>
      <c r="BJ104">
        <v>0</v>
      </c>
      <c r="BK104">
        <v>0</v>
      </c>
      <c r="BL104">
        <v>0</v>
      </c>
      <c r="BM104">
        <v>0</v>
      </c>
      <c r="BN104">
        <v>0</v>
      </c>
      <c r="BO104">
        <v>0.57142857142857095</v>
      </c>
      <c r="BP104">
        <v>0</v>
      </c>
      <c r="BQ104">
        <v>0</v>
      </c>
      <c r="BR104">
        <v>0</v>
      </c>
      <c r="BS104">
        <v>0</v>
      </c>
      <c r="BT104">
        <v>0</v>
      </c>
      <c r="BU104">
        <v>0</v>
      </c>
      <c r="BV104">
        <v>0</v>
      </c>
      <c r="BW104">
        <v>0</v>
      </c>
      <c r="BX104">
        <v>0</v>
      </c>
      <c r="BY104">
        <v>0</v>
      </c>
      <c r="BZ104">
        <v>0</v>
      </c>
      <c r="CA104">
        <v>0</v>
      </c>
      <c r="CB104">
        <v>0</v>
      </c>
      <c r="CC104">
        <v>0</v>
      </c>
      <c r="CD104">
        <v>1</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1</v>
      </c>
      <c r="GN104">
        <v>0</v>
      </c>
      <c r="GO104">
        <v>0</v>
      </c>
      <c r="GP104">
        <v>0</v>
      </c>
      <c r="GQ104">
        <v>0</v>
      </c>
      <c r="GR104">
        <v>0</v>
      </c>
      <c r="GS104">
        <v>0</v>
      </c>
      <c r="GT104">
        <v>0</v>
      </c>
      <c r="GU104">
        <v>0</v>
      </c>
      <c r="GV104">
        <v>0</v>
      </c>
      <c r="GW104">
        <v>0</v>
      </c>
      <c r="GX104">
        <v>0</v>
      </c>
      <c r="GY104">
        <v>0</v>
      </c>
      <c r="GZ104">
        <v>0</v>
      </c>
      <c r="HA104">
        <v>0</v>
      </c>
    </row>
    <row r="105" spans="1:209" x14ac:dyDescent="0.2">
      <c r="C105" s="3" t="s">
        <v>11</v>
      </c>
      <c r="D105" s="35"/>
      <c r="E105" s="21"/>
      <c r="F105" s="21"/>
      <c r="G105" s="21"/>
      <c r="H105" s="21"/>
      <c r="I105" s="41"/>
      <c r="J105" s="21"/>
      <c r="K105" s="21"/>
      <c r="L105" s="21"/>
      <c r="M105" s="21"/>
      <c r="N105" s="21"/>
      <c r="O105" s="21"/>
      <c r="P105" s="21"/>
      <c r="Q105" s="41"/>
      <c r="R105" s="45"/>
      <c r="S105" s="21"/>
      <c r="T105" s="21"/>
      <c r="U105" s="21"/>
      <c r="V105" s="21"/>
      <c r="W105" s="22"/>
      <c r="AC105" t="s">
        <v>16</v>
      </c>
      <c r="AD105" t="s">
        <v>205</v>
      </c>
      <c r="AE105">
        <v>1</v>
      </c>
      <c r="AF105">
        <v>99</v>
      </c>
      <c r="AG105">
        <v>1</v>
      </c>
      <c r="AH105">
        <v>0</v>
      </c>
      <c r="AI105">
        <v>1</v>
      </c>
      <c r="AJ105">
        <v>0</v>
      </c>
      <c r="AK105">
        <v>4</v>
      </c>
      <c r="AL105">
        <v>7</v>
      </c>
      <c r="AM105">
        <v>0</v>
      </c>
      <c r="AN105">
        <v>5</v>
      </c>
      <c r="AO105">
        <v>2</v>
      </c>
      <c r="AP105">
        <v>0</v>
      </c>
      <c r="AQ105">
        <v>3</v>
      </c>
      <c r="AR105">
        <v>1</v>
      </c>
      <c r="AS105">
        <v>0</v>
      </c>
      <c r="AT105">
        <v>1</v>
      </c>
      <c r="AU105">
        <v>0</v>
      </c>
      <c r="AV105">
        <v>0</v>
      </c>
      <c r="AW105">
        <v>0</v>
      </c>
      <c r="AX105">
        <v>0</v>
      </c>
      <c r="AY105">
        <v>1</v>
      </c>
      <c r="AZ105">
        <v>0</v>
      </c>
      <c r="BA105">
        <v>3</v>
      </c>
      <c r="BB105">
        <v>5</v>
      </c>
      <c r="BC105">
        <v>0</v>
      </c>
      <c r="BD105">
        <v>5</v>
      </c>
      <c r="BE105">
        <v>0</v>
      </c>
      <c r="BF105">
        <v>0</v>
      </c>
      <c r="BG105">
        <v>3</v>
      </c>
      <c r="BH105">
        <v>1</v>
      </c>
      <c r="BI105">
        <v>0</v>
      </c>
      <c r="BJ105">
        <v>0</v>
      </c>
      <c r="BK105">
        <v>0</v>
      </c>
      <c r="BL105">
        <v>0</v>
      </c>
      <c r="BM105">
        <v>0</v>
      </c>
      <c r="BN105">
        <v>0</v>
      </c>
      <c r="BO105">
        <v>1</v>
      </c>
      <c r="BP105">
        <v>0</v>
      </c>
      <c r="BQ105">
        <v>0.75</v>
      </c>
      <c r="BR105">
        <v>0.71428571428571397</v>
      </c>
      <c r="BS105">
        <v>0</v>
      </c>
      <c r="BT105">
        <v>1</v>
      </c>
      <c r="BU105">
        <v>0</v>
      </c>
      <c r="BV105">
        <v>0</v>
      </c>
      <c r="BW105">
        <v>1</v>
      </c>
      <c r="BX105">
        <v>1</v>
      </c>
      <c r="BY105">
        <v>0</v>
      </c>
      <c r="BZ105">
        <v>0</v>
      </c>
      <c r="CA105">
        <v>0</v>
      </c>
      <c r="CB105">
        <v>0</v>
      </c>
      <c r="CC105">
        <v>0</v>
      </c>
      <c r="CD105">
        <v>0</v>
      </c>
      <c r="CE105">
        <v>1</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1</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1</v>
      </c>
      <c r="EG105">
        <v>0</v>
      </c>
      <c r="EH105">
        <v>0</v>
      </c>
      <c r="EI105">
        <v>0</v>
      </c>
      <c r="EJ105">
        <v>0</v>
      </c>
      <c r="EK105">
        <v>0</v>
      </c>
      <c r="EL105">
        <v>0</v>
      </c>
      <c r="EM105">
        <v>0</v>
      </c>
      <c r="EN105">
        <v>1</v>
      </c>
      <c r="EO105">
        <v>0</v>
      </c>
      <c r="EP105">
        <v>0</v>
      </c>
      <c r="EQ105">
        <v>2</v>
      </c>
      <c r="ER105">
        <v>0</v>
      </c>
      <c r="ES105">
        <v>1</v>
      </c>
      <c r="ET105">
        <v>1</v>
      </c>
      <c r="EU105">
        <v>0</v>
      </c>
      <c r="EV105">
        <v>0</v>
      </c>
      <c r="EW105">
        <v>1</v>
      </c>
      <c r="EX105">
        <v>1</v>
      </c>
      <c r="EY105">
        <v>0</v>
      </c>
      <c r="EZ105">
        <v>0</v>
      </c>
      <c r="FA105">
        <v>0</v>
      </c>
      <c r="FB105">
        <v>1</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2</v>
      </c>
      <c r="FX105">
        <v>0</v>
      </c>
      <c r="FY105">
        <v>1</v>
      </c>
      <c r="FZ105">
        <v>0</v>
      </c>
      <c r="GA105">
        <v>0</v>
      </c>
      <c r="GB105">
        <v>0</v>
      </c>
      <c r="GC105">
        <v>0</v>
      </c>
      <c r="GD105">
        <v>0</v>
      </c>
      <c r="GE105">
        <v>1</v>
      </c>
      <c r="GF105">
        <v>0</v>
      </c>
      <c r="GG105">
        <v>0</v>
      </c>
      <c r="GH105">
        <v>0</v>
      </c>
      <c r="GI105">
        <v>0</v>
      </c>
      <c r="GJ105">
        <v>0</v>
      </c>
      <c r="GK105">
        <v>0</v>
      </c>
      <c r="GL105">
        <v>0</v>
      </c>
      <c r="GM105">
        <v>0</v>
      </c>
      <c r="GN105">
        <v>0</v>
      </c>
      <c r="GO105">
        <v>1</v>
      </c>
      <c r="GP105">
        <v>0</v>
      </c>
      <c r="GQ105">
        <v>0</v>
      </c>
      <c r="GR105">
        <v>2</v>
      </c>
      <c r="GS105">
        <v>0</v>
      </c>
      <c r="GT105">
        <v>0</v>
      </c>
      <c r="GU105">
        <v>1</v>
      </c>
      <c r="GV105">
        <v>0</v>
      </c>
      <c r="GW105">
        <v>0</v>
      </c>
      <c r="GX105">
        <v>0</v>
      </c>
      <c r="GY105">
        <v>0</v>
      </c>
      <c r="GZ105">
        <v>0</v>
      </c>
      <c r="HA105">
        <v>0</v>
      </c>
    </row>
    <row r="106" spans="1:209" ht="17" x14ac:dyDescent="0.2">
      <c r="B106" s="9"/>
      <c r="C106" s="3"/>
      <c r="D106" s="35"/>
      <c r="E106" s="21"/>
      <c r="F106" s="21"/>
      <c r="G106" s="21"/>
      <c r="H106" s="21"/>
      <c r="I106" s="41"/>
      <c r="J106" s="21"/>
      <c r="K106" s="21"/>
      <c r="L106" s="21"/>
      <c r="M106" s="21"/>
      <c r="N106" s="21"/>
      <c r="O106" s="21"/>
      <c r="P106" s="21"/>
      <c r="Q106" s="41"/>
      <c r="R106" s="45"/>
      <c r="S106" s="21"/>
      <c r="T106" s="21"/>
      <c r="U106" s="21"/>
      <c r="V106" s="21"/>
      <c r="W106" s="22"/>
      <c r="AC106" t="s">
        <v>223</v>
      </c>
      <c r="AD106" t="s">
        <v>205</v>
      </c>
      <c r="AE106">
        <v>1</v>
      </c>
      <c r="AF106">
        <v>3</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v>0</v>
      </c>
      <c r="GP106">
        <v>0</v>
      </c>
      <c r="GQ106">
        <v>0</v>
      </c>
      <c r="GR106">
        <v>0</v>
      </c>
      <c r="GS106">
        <v>0</v>
      </c>
      <c r="GT106">
        <v>0</v>
      </c>
      <c r="GU106">
        <v>0</v>
      </c>
      <c r="GV106">
        <v>0</v>
      </c>
      <c r="GW106">
        <v>0</v>
      </c>
      <c r="GX106">
        <v>0</v>
      </c>
      <c r="GY106">
        <v>0</v>
      </c>
      <c r="GZ106">
        <v>0</v>
      </c>
      <c r="HA106">
        <v>0</v>
      </c>
    </row>
    <row r="107" spans="1:209" x14ac:dyDescent="0.2">
      <c r="C107" s="3"/>
      <c r="D107" s="35">
        <f>B88</f>
        <v>30</v>
      </c>
      <c r="E107" s="21"/>
      <c r="F107" s="21"/>
      <c r="G107" s="36"/>
      <c r="H107" s="39">
        <f>B87</f>
        <v>15</v>
      </c>
      <c r="I107" s="40"/>
      <c r="J107" s="44">
        <f>B87</f>
        <v>15</v>
      </c>
      <c r="K107" s="27">
        <f>B87</f>
        <v>15</v>
      </c>
      <c r="L107" s="27"/>
      <c r="M107" s="27"/>
      <c r="N107" s="27"/>
      <c r="O107" s="27"/>
      <c r="P107" s="27"/>
      <c r="Q107" s="40">
        <f>B87</f>
        <v>15</v>
      </c>
      <c r="R107" s="44">
        <f>B87</f>
        <v>15</v>
      </c>
      <c r="S107" s="28"/>
      <c r="T107" s="20">
        <f>B90</f>
        <v>16</v>
      </c>
      <c r="U107" s="21"/>
      <c r="V107" s="21"/>
      <c r="W107" s="22"/>
      <c r="AC107" t="s">
        <v>264</v>
      </c>
      <c r="AD107" t="s">
        <v>253</v>
      </c>
      <c r="AE107">
        <v>1</v>
      </c>
      <c r="AF107">
        <v>13</v>
      </c>
      <c r="AG107">
        <v>0</v>
      </c>
      <c r="AH107">
        <v>0</v>
      </c>
      <c r="AI107">
        <v>0</v>
      </c>
      <c r="AJ107">
        <v>0</v>
      </c>
      <c r="AK107">
        <v>0</v>
      </c>
      <c r="AL107">
        <v>0</v>
      </c>
      <c r="AM107">
        <v>0</v>
      </c>
      <c r="AN107">
        <v>1</v>
      </c>
      <c r="AO107">
        <v>0</v>
      </c>
      <c r="AP107">
        <v>0</v>
      </c>
      <c r="AQ107">
        <v>1</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1</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1</v>
      </c>
      <c r="EC107">
        <v>0</v>
      </c>
      <c r="ED107">
        <v>0</v>
      </c>
      <c r="EE107">
        <v>1</v>
      </c>
      <c r="EF107">
        <v>2</v>
      </c>
      <c r="EG107">
        <v>0</v>
      </c>
      <c r="EH107">
        <v>0</v>
      </c>
      <c r="EI107">
        <v>0</v>
      </c>
      <c r="EJ107">
        <v>1</v>
      </c>
      <c r="EK107">
        <v>0</v>
      </c>
      <c r="EL107">
        <v>0</v>
      </c>
      <c r="EM107">
        <v>0</v>
      </c>
      <c r="EN107">
        <v>0</v>
      </c>
      <c r="EO107">
        <v>0</v>
      </c>
      <c r="EP107">
        <v>0</v>
      </c>
      <c r="EQ107">
        <v>0</v>
      </c>
      <c r="ER107">
        <v>0</v>
      </c>
      <c r="ES107">
        <v>0</v>
      </c>
      <c r="ET107">
        <v>0</v>
      </c>
      <c r="EU107">
        <v>0</v>
      </c>
      <c r="EV107">
        <v>0</v>
      </c>
      <c r="EW107">
        <v>0</v>
      </c>
      <c r="EX107">
        <v>0</v>
      </c>
      <c r="EY107">
        <v>0</v>
      </c>
      <c r="EZ107">
        <v>0</v>
      </c>
      <c r="FA107">
        <v>0</v>
      </c>
      <c r="FB107">
        <v>1</v>
      </c>
      <c r="FC107">
        <v>0</v>
      </c>
      <c r="FD107">
        <v>0</v>
      </c>
      <c r="FE107">
        <v>0</v>
      </c>
      <c r="FF107">
        <v>0</v>
      </c>
      <c r="FG107">
        <v>0</v>
      </c>
      <c r="FH107">
        <v>0</v>
      </c>
      <c r="FI107">
        <v>0</v>
      </c>
      <c r="FJ107">
        <v>0</v>
      </c>
      <c r="FK107">
        <v>0</v>
      </c>
      <c r="FL107">
        <v>1</v>
      </c>
      <c r="FM107">
        <v>0</v>
      </c>
      <c r="FN107">
        <v>0</v>
      </c>
      <c r="FO107">
        <v>0</v>
      </c>
      <c r="FP107">
        <v>0</v>
      </c>
      <c r="FQ107">
        <v>0</v>
      </c>
      <c r="FR107">
        <v>0</v>
      </c>
      <c r="FS107">
        <v>0</v>
      </c>
      <c r="FT107">
        <v>0</v>
      </c>
      <c r="FU107">
        <v>0</v>
      </c>
      <c r="FV107">
        <v>0</v>
      </c>
      <c r="FW107">
        <v>0</v>
      </c>
      <c r="FX107">
        <v>0</v>
      </c>
      <c r="FY107">
        <v>1</v>
      </c>
      <c r="FZ107">
        <v>0</v>
      </c>
      <c r="GA107">
        <v>0</v>
      </c>
      <c r="GB107">
        <v>0</v>
      </c>
      <c r="GC107">
        <v>0</v>
      </c>
      <c r="GD107">
        <v>1</v>
      </c>
      <c r="GE107">
        <v>0</v>
      </c>
      <c r="GF107">
        <v>0</v>
      </c>
      <c r="GG107">
        <v>0</v>
      </c>
      <c r="GH107">
        <v>0</v>
      </c>
      <c r="GI107">
        <v>0</v>
      </c>
      <c r="GJ107">
        <v>0</v>
      </c>
      <c r="GK107">
        <v>0</v>
      </c>
      <c r="GL107">
        <v>0</v>
      </c>
      <c r="GM107">
        <v>0</v>
      </c>
      <c r="GN107">
        <v>0</v>
      </c>
      <c r="GO107">
        <v>0</v>
      </c>
      <c r="GP107">
        <v>0</v>
      </c>
      <c r="GQ107">
        <v>0</v>
      </c>
      <c r="GR107">
        <v>2</v>
      </c>
      <c r="GS107">
        <v>0</v>
      </c>
      <c r="GT107">
        <v>0</v>
      </c>
      <c r="GU107">
        <v>1</v>
      </c>
      <c r="GV107">
        <v>0</v>
      </c>
      <c r="GW107">
        <v>0</v>
      </c>
      <c r="GX107">
        <v>1</v>
      </c>
      <c r="GY107">
        <v>0</v>
      </c>
      <c r="GZ107">
        <v>0</v>
      </c>
      <c r="HA107">
        <v>0</v>
      </c>
    </row>
    <row r="108" spans="1:209" x14ac:dyDescent="0.2">
      <c r="C108" s="3"/>
      <c r="D108" s="35"/>
      <c r="E108" s="21"/>
      <c r="F108" s="21"/>
      <c r="G108" s="36"/>
      <c r="H108" s="20"/>
      <c r="I108" s="41"/>
      <c r="J108" s="45"/>
      <c r="K108" s="30"/>
      <c r="L108" s="30"/>
      <c r="M108" s="30"/>
      <c r="N108" s="30"/>
      <c r="O108" s="30"/>
      <c r="P108" s="30"/>
      <c r="Q108" s="41"/>
      <c r="R108" s="45"/>
      <c r="S108" s="36"/>
      <c r="T108" s="20"/>
      <c r="U108" s="21"/>
      <c r="V108" s="21"/>
      <c r="W108" s="22"/>
      <c r="AC108" t="s">
        <v>265</v>
      </c>
      <c r="AD108" t="s">
        <v>253</v>
      </c>
      <c r="AE108">
        <v>1</v>
      </c>
      <c r="AF108">
        <v>99</v>
      </c>
      <c r="AG108">
        <v>1</v>
      </c>
      <c r="AH108">
        <v>0</v>
      </c>
      <c r="AI108">
        <v>0</v>
      </c>
      <c r="AJ108">
        <v>0</v>
      </c>
      <c r="AK108">
        <v>3</v>
      </c>
      <c r="AL108">
        <v>2</v>
      </c>
      <c r="AM108">
        <v>1</v>
      </c>
      <c r="AN108">
        <v>8</v>
      </c>
      <c r="AO108">
        <v>1</v>
      </c>
      <c r="AP108">
        <v>3</v>
      </c>
      <c r="AQ108">
        <v>10</v>
      </c>
      <c r="AR108">
        <v>2</v>
      </c>
      <c r="AS108">
        <v>0</v>
      </c>
      <c r="AT108">
        <v>3</v>
      </c>
      <c r="AU108">
        <v>1</v>
      </c>
      <c r="AV108">
        <v>0</v>
      </c>
      <c r="AW108">
        <v>0</v>
      </c>
      <c r="AX108">
        <v>0</v>
      </c>
      <c r="AY108">
        <v>0</v>
      </c>
      <c r="AZ108">
        <v>0</v>
      </c>
      <c r="BA108">
        <v>3</v>
      </c>
      <c r="BB108">
        <v>2</v>
      </c>
      <c r="BC108">
        <v>1</v>
      </c>
      <c r="BD108">
        <v>6</v>
      </c>
      <c r="BE108">
        <v>1</v>
      </c>
      <c r="BF108">
        <v>3</v>
      </c>
      <c r="BG108">
        <v>10</v>
      </c>
      <c r="BH108">
        <v>1</v>
      </c>
      <c r="BI108">
        <v>0</v>
      </c>
      <c r="BJ108">
        <v>3</v>
      </c>
      <c r="BK108">
        <v>0</v>
      </c>
      <c r="BL108">
        <v>0</v>
      </c>
      <c r="BM108">
        <v>0</v>
      </c>
      <c r="BN108">
        <v>0</v>
      </c>
      <c r="BO108">
        <v>0</v>
      </c>
      <c r="BP108">
        <v>0</v>
      </c>
      <c r="BQ108">
        <v>1</v>
      </c>
      <c r="BR108">
        <v>1</v>
      </c>
      <c r="BS108">
        <v>1</v>
      </c>
      <c r="BT108">
        <v>0.75</v>
      </c>
      <c r="BU108">
        <v>1</v>
      </c>
      <c r="BV108">
        <v>1</v>
      </c>
      <c r="BW108">
        <v>1</v>
      </c>
      <c r="BX108">
        <v>0.5</v>
      </c>
      <c r="BY108">
        <v>0</v>
      </c>
      <c r="BZ108">
        <v>1</v>
      </c>
      <c r="CA108">
        <v>0</v>
      </c>
      <c r="CB108">
        <v>0</v>
      </c>
      <c r="CC108">
        <v>0</v>
      </c>
      <c r="CD108">
        <v>0</v>
      </c>
      <c r="CE108">
        <v>0</v>
      </c>
      <c r="CF108">
        <v>0</v>
      </c>
      <c r="CG108">
        <v>0</v>
      </c>
      <c r="CH108">
        <v>0</v>
      </c>
      <c r="CI108">
        <v>0</v>
      </c>
      <c r="CJ108">
        <v>1</v>
      </c>
      <c r="CK108">
        <v>0</v>
      </c>
      <c r="CL108">
        <v>0</v>
      </c>
      <c r="CM108">
        <v>1</v>
      </c>
      <c r="CN108">
        <v>0</v>
      </c>
      <c r="CO108">
        <v>0</v>
      </c>
      <c r="CP108">
        <v>0</v>
      </c>
      <c r="CQ108">
        <v>0</v>
      </c>
      <c r="CR108">
        <v>0</v>
      </c>
      <c r="CS108">
        <v>0</v>
      </c>
      <c r="CT108">
        <v>0</v>
      </c>
      <c r="CU108">
        <v>0</v>
      </c>
      <c r="CV108">
        <v>0</v>
      </c>
      <c r="CW108">
        <v>0</v>
      </c>
      <c r="CX108">
        <v>0</v>
      </c>
      <c r="CY108">
        <v>1</v>
      </c>
      <c r="CZ108">
        <v>2</v>
      </c>
      <c r="DA108">
        <v>0</v>
      </c>
      <c r="DB108">
        <v>0</v>
      </c>
      <c r="DC108">
        <v>1</v>
      </c>
      <c r="DD108">
        <v>2</v>
      </c>
      <c r="DE108">
        <v>0</v>
      </c>
      <c r="DF108">
        <v>0</v>
      </c>
      <c r="DG108">
        <v>0</v>
      </c>
      <c r="DH108">
        <v>0</v>
      </c>
      <c r="DI108">
        <v>0</v>
      </c>
      <c r="DJ108">
        <v>0</v>
      </c>
      <c r="DK108">
        <v>0</v>
      </c>
      <c r="DL108">
        <v>0</v>
      </c>
      <c r="DM108">
        <v>0</v>
      </c>
      <c r="DN108">
        <v>0</v>
      </c>
      <c r="DO108">
        <v>0</v>
      </c>
      <c r="DP108">
        <v>0</v>
      </c>
      <c r="DQ108">
        <v>0</v>
      </c>
      <c r="DR108">
        <v>2</v>
      </c>
      <c r="DS108">
        <v>1</v>
      </c>
      <c r="DT108">
        <v>0</v>
      </c>
      <c r="DU108">
        <v>0</v>
      </c>
      <c r="DV108">
        <v>0</v>
      </c>
      <c r="DW108">
        <v>0</v>
      </c>
      <c r="DX108">
        <v>0</v>
      </c>
      <c r="DY108">
        <v>0</v>
      </c>
      <c r="DZ108">
        <v>0</v>
      </c>
      <c r="EA108">
        <v>1</v>
      </c>
      <c r="EB108">
        <v>0</v>
      </c>
      <c r="EC108">
        <v>0</v>
      </c>
      <c r="ED108">
        <v>0</v>
      </c>
      <c r="EE108">
        <v>0</v>
      </c>
      <c r="EF108">
        <v>2</v>
      </c>
      <c r="EG108">
        <v>0</v>
      </c>
      <c r="EH108">
        <v>0</v>
      </c>
      <c r="EI108">
        <v>0</v>
      </c>
      <c r="EJ108">
        <v>0</v>
      </c>
      <c r="EK108">
        <v>0</v>
      </c>
      <c r="EL108">
        <v>0</v>
      </c>
      <c r="EM108">
        <v>0</v>
      </c>
      <c r="EN108">
        <v>0</v>
      </c>
      <c r="EO108">
        <v>1</v>
      </c>
      <c r="EP108">
        <v>0</v>
      </c>
      <c r="EQ108">
        <v>2</v>
      </c>
      <c r="ER108">
        <v>0</v>
      </c>
      <c r="ES108">
        <v>0</v>
      </c>
      <c r="ET108">
        <v>0</v>
      </c>
      <c r="EU108">
        <v>1</v>
      </c>
      <c r="EV108">
        <v>0</v>
      </c>
      <c r="EW108">
        <v>0</v>
      </c>
      <c r="EX108">
        <v>0</v>
      </c>
      <c r="EY108">
        <v>2</v>
      </c>
      <c r="EZ108">
        <v>1</v>
      </c>
      <c r="FA108">
        <v>0</v>
      </c>
      <c r="FB108">
        <v>0</v>
      </c>
      <c r="FC108">
        <v>0</v>
      </c>
      <c r="FD108">
        <v>0</v>
      </c>
      <c r="FE108">
        <v>0</v>
      </c>
      <c r="FF108">
        <v>0</v>
      </c>
      <c r="FG108">
        <v>0</v>
      </c>
      <c r="FH108">
        <v>0</v>
      </c>
      <c r="FI108">
        <v>1</v>
      </c>
      <c r="FJ108">
        <v>1</v>
      </c>
      <c r="FK108">
        <v>0</v>
      </c>
      <c r="FL108">
        <v>1</v>
      </c>
      <c r="FM108">
        <v>1</v>
      </c>
      <c r="FN108">
        <v>0</v>
      </c>
      <c r="FO108">
        <v>0</v>
      </c>
      <c r="FP108">
        <v>1</v>
      </c>
      <c r="FQ108">
        <v>0</v>
      </c>
      <c r="FR108">
        <v>0</v>
      </c>
      <c r="FS108">
        <v>0</v>
      </c>
      <c r="FT108">
        <v>0</v>
      </c>
      <c r="FU108">
        <v>0</v>
      </c>
      <c r="FV108">
        <v>0</v>
      </c>
      <c r="FW108">
        <v>1</v>
      </c>
      <c r="FX108">
        <v>0</v>
      </c>
      <c r="FY108">
        <v>4</v>
      </c>
      <c r="FZ108">
        <v>4</v>
      </c>
      <c r="GA108">
        <v>1</v>
      </c>
      <c r="GB108">
        <v>10</v>
      </c>
      <c r="GC108">
        <v>1</v>
      </c>
      <c r="GD108">
        <v>5</v>
      </c>
      <c r="GE108">
        <v>3</v>
      </c>
      <c r="GF108">
        <v>3</v>
      </c>
      <c r="GG108">
        <v>0</v>
      </c>
      <c r="GH108">
        <v>3</v>
      </c>
      <c r="GI108">
        <v>3</v>
      </c>
      <c r="GJ108">
        <v>0</v>
      </c>
      <c r="GK108">
        <v>0</v>
      </c>
      <c r="GL108">
        <v>0</v>
      </c>
      <c r="GM108">
        <v>0</v>
      </c>
      <c r="GN108">
        <v>0</v>
      </c>
      <c r="GO108">
        <v>2</v>
      </c>
      <c r="GP108">
        <v>0</v>
      </c>
      <c r="GQ108">
        <v>2</v>
      </c>
      <c r="GR108">
        <v>2</v>
      </c>
      <c r="GS108">
        <v>0</v>
      </c>
      <c r="GT108">
        <v>2</v>
      </c>
      <c r="GU108">
        <v>2</v>
      </c>
      <c r="GV108">
        <v>2</v>
      </c>
      <c r="GW108">
        <v>0</v>
      </c>
      <c r="GX108">
        <v>2</v>
      </c>
      <c r="GY108">
        <v>0</v>
      </c>
      <c r="GZ108">
        <v>0</v>
      </c>
      <c r="HA108">
        <v>0</v>
      </c>
    </row>
    <row r="109" spans="1:209" x14ac:dyDescent="0.2">
      <c r="C109" s="3"/>
      <c r="D109" s="35"/>
      <c r="E109" s="21"/>
      <c r="F109" s="21"/>
      <c r="G109" s="36"/>
      <c r="H109" s="20"/>
      <c r="I109" s="41"/>
      <c r="J109" s="45"/>
      <c r="K109" s="26">
        <f>B86</f>
        <v>1</v>
      </c>
      <c r="L109" s="27"/>
      <c r="M109" s="27"/>
      <c r="N109" s="27"/>
      <c r="O109" s="27"/>
      <c r="P109" s="28"/>
      <c r="Q109" s="41"/>
      <c r="R109" s="45"/>
      <c r="S109" s="36"/>
      <c r="T109" s="20"/>
      <c r="U109" s="21"/>
      <c r="V109" s="21"/>
      <c r="W109" s="22"/>
    </row>
    <row r="110" spans="1:209" x14ac:dyDescent="0.2">
      <c r="C110" s="3"/>
      <c r="D110" s="37"/>
      <c r="E110" s="24"/>
      <c r="F110" s="24"/>
      <c r="G110" s="38"/>
      <c r="H110" s="42"/>
      <c r="I110" s="43"/>
      <c r="J110" s="46"/>
      <c r="K110" s="29"/>
      <c r="L110" s="30"/>
      <c r="M110" s="30"/>
      <c r="N110" s="30"/>
      <c r="O110" s="30"/>
      <c r="P110" s="31"/>
      <c r="Q110" s="43"/>
      <c r="R110" s="46"/>
      <c r="S110" s="31"/>
      <c r="T110" s="23"/>
      <c r="U110" s="24"/>
      <c r="V110" s="24"/>
      <c r="W110" s="25"/>
    </row>
    <row r="111" spans="1:209" x14ac:dyDescent="0.2">
      <c r="D111" s="32" t="s">
        <v>23</v>
      </c>
      <c r="E111" s="32"/>
      <c r="F111" s="32"/>
      <c r="G111" s="32"/>
      <c r="H111" s="32"/>
      <c r="I111" s="32"/>
      <c r="J111" s="33" t="s">
        <v>24</v>
      </c>
      <c r="K111" s="33"/>
      <c r="L111" s="33"/>
      <c r="M111" s="33"/>
      <c r="N111" s="33"/>
      <c r="O111" s="33"/>
      <c r="P111" s="33"/>
      <c r="Q111" s="33"/>
      <c r="R111" s="32" t="s">
        <v>25</v>
      </c>
      <c r="S111" s="32"/>
      <c r="T111" s="32"/>
      <c r="U111" s="32"/>
      <c r="V111" s="32"/>
      <c r="W111" s="32"/>
      <c r="AC111" t="s">
        <v>205</v>
      </c>
      <c r="AH111" s="1">
        <f>SUMIFS(AH82:AH109,$AD82:$AD109,"PTFC")</f>
        <v>1</v>
      </c>
      <c r="AI111" s="1">
        <f t="shared" ref="AI111:CT111" si="12">SUMIFS(AI82:AI109,$AD82:$AD109,"PTFC")</f>
        <v>15</v>
      </c>
      <c r="AJ111" s="1">
        <f t="shared" si="12"/>
        <v>30</v>
      </c>
      <c r="AK111" s="1">
        <f t="shared" si="12"/>
        <v>30</v>
      </c>
      <c r="AL111" s="1">
        <f t="shared" si="12"/>
        <v>16</v>
      </c>
      <c r="AM111" s="1">
        <f t="shared" si="12"/>
        <v>36</v>
      </c>
      <c r="AN111" s="1">
        <f t="shared" si="12"/>
        <v>40</v>
      </c>
      <c r="AO111" s="1">
        <f t="shared" si="12"/>
        <v>36</v>
      </c>
      <c r="AP111" s="1">
        <f t="shared" si="12"/>
        <v>32</v>
      </c>
      <c r="AQ111" s="1">
        <f t="shared" si="12"/>
        <v>37</v>
      </c>
      <c r="AR111" s="1">
        <f t="shared" si="12"/>
        <v>19</v>
      </c>
      <c r="AS111" s="1">
        <f t="shared" si="12"/>
        <v>31</v>
      </c>
      <c r="AT111" s="1">
        <f t="shared" si="12"/>
        <v>23</v>
      </c>
      <c r="AU111" s="1">
        <f t="shared" si="12"/>
        <v>13</v>
      </c>
      <c r="AV111" s="1">
        <f t="shared" si="12"/>
        <v>7</v>
      </c>
      <c r="AW111" s="1">
        <f t="shared" si="12"/>
        <v>0</v>
      </c>
      <c r="AX111" s="1">
        <f t="shared" si="12"/>
        <v>1</v>
      </c>
      <c r="AY111" s="1">
        <f t="shared" si="12"/>
        <v>12</v>
      </c>
      <c r="AZ111" s="1">
        <f t="shared" si="12"/>
        <v>28</v>
      </c>
      <c r="BA111" s="1">
        <f t="shared" si="12"/>
        <v>24</v>
      </c>
      <c r="BB111" s="1">
        <f t="shared" si="12"/>
        <v>12</v>
      </c>
      <c r="BC111" s="1">
        <f t="shared" si="12"/>
        <v>34</v>
      </c>
      <c r="BD111" s="1">
        <f t="shared" si="12"/>
        <v>37</v>
      </c>
      <c r="BE111" s="1">
        <f t="shared" si="12"/>
        <v>22</v>
      </c>
      <c r="BF111" s="1">
        <f t="shared" si="12"/>
        <v>28</v>
      </c>
      <c r="BG111" s="1">
        <f t="shared" si="12"/>
        <v>32</v>
      </c>
      <c r="BH111" s="1">
        <f t="shared" si="12"/>
        <v>14</v>
      </c>
      <c r="BI111" s="1">
        <f t="shared" si="12"/>
        <v>18</v>
      </c>
      <c r="BJ111" s="1">
        <f t="shared" si="12"/>
        <v>20</v>
      </c>
      <c r="BK111" s="1">
        <f t="shared" si="12"/>
        <v>10</v>
      </c>
      <c r="BL111" s="1">
        <f t="shared" si="12"/>
        <v>5</v>
      </c>
      <c r="BM111" s="1">
        <f t="shared" si="12"/>
        <v>0</v>
      </c>
      <c r="BN111" s="1">
        <f t="shared" si="12"/>
        <v>1</v>
      </c>
      <c r="BO111" s="1">
        <f t="shared" si="12"/>
        <v>2.8181818181818179</v>
      </c>
      <c r="BP111" s="1">
        <f t="shared" si="12"/>
        <v>5.833333333333333</v>
      </c>
      <c r="BQ111" s="1">
        <f t="shared" si="12"/>
        <v>6.55</v>
      </c>
      <c r="BR111" s="1">
        <f t="shared" si="12"/>
        <v>3.714285714285714</v>
      </c>
      <c r="BS111" s="1">
        <f t="shared" si="12"/>
        <v>5.833333333333333</v>
      </c>
      <c r="BT111" s="1">
        <f t="shared" si="12"/>
        <v>6.4</v>
      </c>
      <c r="BU111" s="1">
        <f t="shared" si="12"/>
        <v>4.791666666666667</v>
      </c>
      <c r="BV111" s="1">
        <f t="shared" si="12"/>
        <v>6.6794871794871788</v>
      </c>
      <c r="BW111" s="1">
        <f t="shared" si="12"/>
        <v>6.833333333333333</v>
      </c>
      <c r="BX111" s="1">
        <f t="shared" si="12"/>
        <v>5.8333333333333339</v>
      </c>
      <c r="BY111" s="1">
        <f t="shared" si="12"/>
        <v>4.0999999999999996</v>
      </c>
      <c r="BZ111" s="1">
        <f t="shared" si="12"/>
        <v>6.75</v>
      </c>
      <c r="CA111" s="1">
        <f t="shared" si="12"/>
        <v>4.5</v>
      </c>
      <c r="CB111" s="1">
        <f t="shared" si="12"/>
        <v>1.8</v>
      </c>
      <c r="CC111" s="1">
        <f t="shared" si="12"/>
        <v>0</v>
      </c>
      <c r="CD111" s="1">
        <f t="shared" si="12"/>
        <v>0</v>
      </c>
      <c r="CE111" s="1">
        <f t="shared" si="12"/>
        <v>1</v>
      </c>
      <c r="CF111" s="1">
        <f t="shared" si="12"/>
        <v>2</v>
      </c>
      <c r="CG111" s="1">
        <f t="shared" si="12"/>
        <v>4</v>
      </c>
      <c r="CH111" s="1">
        <f t="shared" si="12"/>
        <v>0</v>
      </c>
      <c r="CI111" s="1">
        <f t="shared" si="12"/>
        <v>0</v>
      </c>
      <c r="CJ111" s="1">
        <f t="shared" si="12"/>
        <v>1</v>
      </c>
      <c r="CK111" s="1">
        <f t="shared" si="12"/>
        <v>1</v>
      </c>
      <c r="CL111" s="1">
        <f t="shared" si="12"/>
        <v>1</v>
      </c>
      <c r="CM111" s="1">
        <f t="shared" si="12"/>
        <v>1</v>
      </c>
      <c r="CN111" s="1">
        <f t="shared" si="12"/>
        <v>0</v>
      </c>
      <c r="CO111" s="1">
        <f t="shared" si="12"/>
        <v>0</v>
      </c>
      <c r="CP111" s="1">
        <f t="shared" si="12"/>
        <v>0</v>
      </c>
      <c r="CQ111" s="1">
        <f t="shared" si="12"/>
        <v>0</v>
      </c>
      <c r="CR111" s="1">
        <f t="shared" si="12"/>
        <v>0</v>
      </c>
      <c r="CS111" s="1">
        <f t="shared" si="12"/>
        <v>0</v>
      </c>
      <c r="CT111" s="1">
        <f t="shared" si="12"/>
        <v>0</v>
      </c>
      <c r="CU111" s="1">
        <f t="shared" ref="CU111:FF111" si="13">SUMIFS(CU82:CU109,$AD82:$AD109,"PTFC")</f>
        <v>0</v>
      </c>
      <c r="CV111" s="1">
        <f t="shared" si="13"/>
        <v>1</v>
      </c>
      <c r="CW111" s="1">
        <f t="shared" si="13"/>
        <v>1</v>
      </c>
      <c r="CX111" s="1">
        <f t="shared" si="13"/>
        <v>0</v>
      </c>
      <c r="CY111" s="1">
        <f t="shared" si="13"/>
        <v>0</v>
      </c>
      <c r="CZ111" s="1">
        <f t="shared" si="13"/>
        <v>1</v>
      </c>
      <c r="DA111" s="1">
        <f t="shared" si="13"/>
        <v>0</v>
      </c>
      <c r="DB111" s="1">
        <f t="shared" si="13"/>
        <v>2</v>
      </c>
      <c r="DC111" s="1">
        <f t="shared" si="13"/>
        <v>1</v>
      </c>
      <c r="DD111" s="1">
        <f t="shared" si="13"/>
        <v>0</v>
      </c>
      <c r="DE111" s="1">
        <f t="shared" si="13"/>
        <v>1</v>
      </c>
      <c r="DF111" s="1">
        <f t="shared" si="13"/>
        <v>0</v>
      </c>
      <c r="DG111" s="1">
        <f t="shared" si="13"/>
        <v>0</v>
      </c>
      <c r="DH111" s="1">
        <f t="shared" si="13"/>
        <v>0</v>
      </c>
      <c r="DI111" s="1">
        <f t="shared" si="13"/>
        <v>0</v>
      </c>
      <c r="DJ111" s="1">
        <f t="shared" si="13"/>
        <v>0</v>
      </c>
      <c r="DK111" s="1">
        <f t="shared" si="13"/>
        <v>0</v>
      </c>
      <c r="DL111" s="1">
        <f t="shared" si="13"/>
        <v>0</v>
      </c>
      <c r="DM111" s="1">
        <f t="shared" si="13"/>
        <v>0</v>
      </c>
      <c r="DN111" s="1">
        <f t="shared" si="13"/>
        <v>0</v>
      </c>
      <c r="DO111" s="1">
        <f t="shared" si="13"/>
        <v>1</v>
      </c>
      <c r="DP111" s="1">
        <f t="shared" si="13"/>
        <v>0</v>
      </c>
      <c r="DQ111" s="1">
        <f t="shared" si="13"/>
        <v>1</v>
      </c>
      <c r="DR111" s="1">
        <f t="shared" si="13"/>
        <v>2</v>
      </c>
      <c r="DS111" s="1">
        <f t="shared" si="13"/>
        <v>1</v>
      </c>
      <c r="DT111" s="1">
        <f t="shared" si="13"/>
        <v>1</v>
      </c>
      <c r="DU111" s="1">
        <f t="shared" si="13"/>
        <v>4</v>
      </c>
      <c r="DV111" s="1">
        <f t="shared" si="13"/>
        <v>0</v>
      </c>
      <c r="DW111" s="1">
        <f t="shared" si="13"/>
        <v>0</v>
      </c>
      <c r="DX111" s="1">
        <f t="shared" si="13"/>
        <v>1</v>
      </c>
      <c r="DY111" s="1">
        <f t="shared" si="13"/>
        <v>0</v>
      </c>
      <c r="DZ111" s="1">
        <f t="shared" si="13"/>
        <v>0</v>
      </c>
      <c r="EA111" s="1">
        <f t="shared" si="13"/>
        <v>2</v>
      </c>
      <c r="EB111" s="1">
        <f t="shared" si="13"/>
        <v>0</v>
      </c>
      <c r="EC111" s="1">
        <f t="shared" si="13"/>
        <v>4</v>
      </c>
      <c r="ED111" s="1">
        <f t="shared" si="13"/>
        <v>1</v>
      </c>
      <c r="EE111" s="1">
        <f t="shared" si="13"/>
        <v>3</v>
      </c>
      <c r="EF111" s="1">
        <f t="shared" si="13"/>
        <v>6</v>
      </c>
      <c r="EG111" s="1">
        <f t="shared" si="13"/>
        <v>5</v>
      </c>
      <c r="EH111" s="1">
        <f t="shared" si="13"/>
        <v>1</v>
      </c>
      <c r="EI111" s="1">
        <f t="shared" si="13"/>
        <v>2</v>
      </c>
      <c r="EJ111" s="1">
        <f t="shared" si="13"/>
        <v>2</v>
      </c>
      <c r="EK111" s="1">
        <f t="shared" si="13"/>
        <v>0</v>
      </c>
      <c r="EL111" s="1">
        <f t="shared" si="13"/>
        <v>1</v>
      </c>
      <c r="EM111" s="1">
        <f t="shared" si="13"/>
        <v>0</v>
      </c>
      <c r="EN111" s="1">
        <f t="shared" si="13"/>
        <v>4</v>
      </c>
      <c r="EO111" s="1">
        <f t="shared" si="13"/>
        <v>0</v>
      </c>
      <c r="EP111" s="1">
        <f t="shared" si="13"/>
        <v>1</v>
      </c>
      <c r="EQ111" s="1">
        <f t="shared" si="13"/>
        <v>5</v>
      </c>
      <c r="ER111" s="1">
        <f t="shared" si="13"/>
        <v>1</v>
      </c>
      <c r="ES111" s="1">
        <f t="shared" si="13"/>
        <v>3</v>
      </c>
      <c r="ET111" s="1">
        <f t="shared" si="13"/>
        <v>1</v>
      </c>
      <c r="EU111" s="1">
        <f t="shared" si="13"/>
        <v>4</v>
      </c>
      <c r="EV111" s="1">
        <f t="shared" si="13"/>
        <v>4</v>
      </c>
      <c r="EW111" s="1">
        <f t="shared" si="13"/>
        <v>4</v>
      </c>
      <c r="EX111" s="1">
        <f t="shared" si="13"/>
        <v>2</v>
      </c>
      <c r="EY111" s="1">
        <f t="shared" si="13"/>
        <v>8</v>
      </c>
      <c r="EZ111" s="1">
        <f t="shared" si="13"/>
        <v>4</v>
      </c>
      <c r="FA111" s="1">
        <f t="shared" si="13"/>
        <v>0</v>
      </c>
      <c r="FB111" s="1">
        <f t="shared" si="13"/>
        <v>3</v>
      </c>
      <c r="FC111" s="1">
        <f t="shared" si="13"/>
        <v>4</v>
      </c>
      <c r="FD111" s="1">
        <f t="shared" si="13"/>
        <v>3</v>
      </c>
      <c r="FE111" s="1">
        <f t="shared" si="13"/>
        <v>0</v>
      </c>
      <c r="FF111" s="1">
        <f t="shared" si="13"/>
        <v>0</v>
      </c>
      <c r="FG111" s="1">
        <f t="shared" ref="FG111:HA111" si="14">SUMIFS(FG82:FG109,$AD82:$AD109,"PTFC")</f>
        <v>0</v>
      </c>
      <c r="FH111" s="1">
        <f t="shared" si="14"/>
        <v>0</v>
      </c>
      <c r="FI111" s="1">
        <f t="shared" si="14"/>
        <v>0</v>
      </c>
      <c r="FJ111" s="1">
        <f t="shared" si="14"/>
        <v>4</v>
      </c>
      <c r="FK111" s="1">
        <f t="shared" si="14"/>
        <v>0</v>
      </c>
      <c r="FL111" s="1">
        <f t="shared" si="14"/>
        <v>3</v>
      </c>
      <c r="FM111" s="1">
        <f t="shared" si="14"/>
        <v>3</v>
      </c>
      <c r="FN111" s="1">
        <f t="shared" si="14"/>
        <v>1</v>
      </c>
      <c r="FO111" s="1">
        <f t="shared" si="14"/>
        <v>1</v>
      </c>
      <c r="FP111" s="1">
        <f t="shared" si="14"/>
        <v>0</v>
      </c>
      <c r="FQ111" s="1">
        <f t="shared" si="14"/>
        <v>1</v>
      </c>
      <c r="FR111" s="1">
        <f t="shared" si="14"/>
        <v>0</v>
      </c>
      <c r="FS111" s="1">
        <f t="shared" si="14"/>
        <v>1</v>
      </c>
      <c r="FT111" s="1">
        <f t="shared" si="14"/>
        <v>0</v>
      </c>
      <c r="FU111" s="1">
        <f t="shared" si="14"/>
        <v>0</v>
      </c>
      <c r="FV111" s="1">
        <f t="shared" si="14"/>
        <v>1</v>
      </c>
      <c r="FW111" s="1">
        <f t="shared" si="14"/>
        <v>4</v>
      </c>
      <c r="FX111" s="1">
        <f t="shared" si="14"/>
        <v>16</v>
      </c>
      <c r="FY111" s="1">
        <f t="shared" si="14"/>
        <v>18</v>
      </c>
      <c r="FZ111" s="1">
        <f t="shared" si="14"/>
        <v>28</v>
      </c>
      <c r="GA111" s="1">
        <f t="shared" si="14"/>
        <v>14</v>
      </c>
      <c r="GB111" s="1">
        <f t="shared" si="14"/>
        <v>27</v>
      </c>
      <c r="GC111" s="1">
        <f t="shared" si="14"/>
        <v>34</v>
      </c>
      <c r="GD111" s="1">
        <f t="shared" si="14"/>
        <v>10</v>
      </c>
      <c r="GE111" s="1">
        <f t="shared" si="14"/>
        <v>32</v>
      </c>
      <c r="GF111" s="1">
        <f t="shared" si="14"/>
        <v>19</v>
      </c>
      <c r="GG111" s="1">
        <f t="shared" si="14"/>
        <v>11</v>
      </c>
      <c r="GH111" s="1">
        <f t="shared" si="14"/>
        <v>8</v>
      </c>
      <c r="GI111" s="1">
        <f t="shared" si="14"/>
        <v>14</v>
      </c>
      <c r="GJ111" s="1">
        <f t="shared" si="14"/>
        <v>5</v>
      </c>
      <c r="GK111" s="1">
        <f t="shared" si="14"/>
        <v>0</v>
      </c>
      <c r="GL111" s="1">
        <f t="shared" si="14"/>
        <v>0</v>
      </c>
      <c r="GM111" s="1">
        <f t="shared" si="14"/>
        <v>5</v>
      </c>
      <c r="GN111" s="1">
        <f t="shared" si="14"/>
        <v>7</v>
      </c>
      <c r="GO111" s="1">
        <f t="shared" si="14"/>
        <v>10</v>
      </c>
      <c r="GP111" s="1">
        <f t="shared" si="14"/>
        <v>3</v>
      </c>
      <c r="GQ111" s="1">
        <f t="shared" si="14"/>
        <v>8</v>
      </c>
      <c r="GR111" s="1">
        <f t="shared" si="14"/>
        <v>9</v>
      </c>
      <c r="GS111" s="1">
        <f t="shared" si="14"/>
        <v>13</v>
      </c>
      <c r="GT111" s="1">
        <f t="shared" si="14"/>
        <v>8</v>
      </c>
      <c r="GU111" s="1">
        <f t="shared" si="14"/>
        <v>8</v>
      </c>
      <c r="GV111" s="1">
        <f t="shared" si="14"/>
        <v>4</v>
      </c>
      <c r="GW111" s="1">
        <f t="shared" si="14"/>
        <v>5</v>
      </c>
      <c r="GX111" s="1">
        <f t="shared" si="14"/>
        <v>8</v>
      </c>
      <c r="GY111" s="1">
        <f t="shared" si="14"/>
        <v>3</v>
      </c>
      <c r="GZ111" s="1">
        <f t="shared" si="14"/>
        <v>0</v>
      </c>
      <c r="HA111" s="1">
        <f t="shared" si="14"/>
        <v>0</v>
      </c>
    </row>
    <row r="112" spans="1:209" x14ac:dyDescent="0.2">
      <c r="D112" s="32"/>
      <c r="E112" s="32"/>
      <c r="F112" s="32"/>
      <c r="G112" s="32"/>
      <c r="H112" s="32"/>
      <c r="I112" s="32"/>
      <c r="J112" s="34"/>
      <c r="K112" s="34"/>
      <c r="L112" s="34"/>
      <c r="M112" s="34"/>
      <c r="N112" s="34"/>
      <c r="O112" s="34"/>
      <c r="P112" s="34"/>
      <c r="Q112" s="34"/>
      <c r="R112" s="32"/>
      <c r="S112" s="32"/>
      <c r="T112" s="32"/>
      <c r="U112" s="32"/>
      <c r="V112" s="32"/>
      <c r="W112" s="32"/>
      <c r="AC112" t="s">
        <v>253</v>
      </c>
      <c r="AH112" s="1">
        <f t="shared" ref="AH112:BM112" si="15">SUMIFS(AH82:AH109,$AD82:$AD109,"BOS")</f>
        <v>1</v>
      </c>
      <c r="AI112" s="1">
        <f t="shared" si="15"/>
        <v>8</v>
      </c>
      <c r="AJ112" s="1">
        <f t="shared" si="15"/>
        <v>17</v>
      </c>
      <c r="AK112" s="1">
        <f t="shared" si="15"/>
        <v>14</v>
      </c>
      <c r="AL112" s="1">
        <f t="shared" si="15"/>
        <v>10</v>
      </c>
      <c r="AM112" s="1">
        <f t="shared" si="15"/>
        <v>21</v>
      </c>
      <c r="AN112" s="1">
        <f t="shared" si="15"/>
        <v>40</v>
      </c>
      <c r="AO112" s="1">
        <f t="shared" si="15"/>
        <v>11</v>
      </c>
      <c r="AP112" s="1">
        <f t="shared" si="15"/>
        <v>30</v>
      </c>
      <c r="AQ112" s="1">
        <f t="shared" si="15"/>
        <v>32</v>
      </c>
      <c r="AR112" s="1">
        <f t="shared" si="15"/>
        <v>17</v>
      </c>
      <c r="AS112" s="1">
        <f t="shared" si="15"/>
        <v>35</v>
      </c>
      <c r="AT112" s="1">
        <f t="shared" si="15"/>
        <v>17</v>
      </c>
      <c r="AU112" s="1">
        <f t="shared" si="15"/>
        <v>16</v>
      </c>
      <c r="AV112" s="1">
        <f t="shared" si="15"/>
        <v>2</v>
      </c>
      <c r="AW112" s="1">
        <f t="shared" si="15"/>
        <v>0</v>
      </c>
      <c r="AX112" s="1">
        <f t="shared" si="15"/>
        <v>0</v>
      </c>
      <c r="AY112" s="1">
        <f t="shared" si="15"/>
        <v>5</v>
      </c>
      <c r="AZ112" s="1">
        <f t="shared" si="15"/>
        <v>14</v>
      </c>
      <c r="BA112" s="1">
        <f t="shared" si="15"/>
        <v>9</v>
      </c>
      <c r="BB112" s="1">
        <f t="shared" si="15"/>
        <v>8</v>
      </c>
      <c r="BC112" s="1">
        <f t="shared" si="15"/>
        <v>19</v>
      </c>
      <c r="BD112" s="1">
        <f t="shared" si="15"/>
        <v>30</v>
      </c>
      <c r="BE112" s="1">
        <f t="shared" si="15"/>
        <v>9</v>
      </c>
      <c r="BF112" s="1">
        <f t="shared" si="15"/>
        <v>23</v>
      </c>
      <c r="BG112" s="1">
        <f t="shared" si="15"/>
        <v>28</v>
      </c>
      <c r="BH112" s="1">
        <f t="shared" si="15"/>
        <v>10</v>
      </c>
      <c r="BI112" s="1">
        <f t="shared" si="15"/>
        <v>25</v>
      </c>
      <c r="BJ112" s="1">
        <f t="shared" si="15"/>
        <v>10</v>
      </c>
      <c r="BK112" s="1">
        <f t="shared" si="15"/>
        <v>10</v>
      </c>
      <c r="BL112" s="1">
        <f t="shared" si="15"/>
        <v>1</v>
      </c>
      <c r="BM112" s="1">
        <f t="shared" si="15"/>
        <v>0</v>
      </c>
      <c r="BN112" s="1">
        <f t="shared" ref="BN112:CS112" si="16">SUMIFS(BN82:BN109,$AD82:$AD109,"BOS")</f>
        <v>0</v>
      </c>
      <c r="BO112" s="1">
        <f t="shared" si="16"/>
        <v>1.571428571428571</v>
      </c>
      <c r="BP112" s="1">
        <f t="shared" si="16"/>
        <v>4.5</v>
      </c>
      <c r="BQ112" s="1">
        <f t="shared" si="16"/>
        <v>5.5</v>
      </c>
      <c r="BR112" s="1">
        <f t="shared" si="16"/>
        <v>4.5999999999999996</v>
      </c>
      <c r="BS112" s="1">
        <f t="shared" si="16"/>
        <v>4.9230769230769234</v>
      </c>
      <c r="BT112" s="1">
        <f t="shared" si="16"/>
        <v>5.7333333333333334</v>
      </c>
      <c r="BU112" s="1">
        <f t="shared" si="16"/>
        <v>5.5</v>
      </c>
      <c r="BV112" s="1">
        <f t="shared" si="16"/>
        <v>6</v>
      </c>
      <c r="BW112" s="1">
        <f t="shared" si="16"/>
        <v>6.4642857142857135</v>
      </c>
      <c r="BX112" s="1">
        <f t="shared" si="16"/>
        <v>3.333333333333333</v>
      </c>
      <c r="BY112" s="1">
        <f t="shared" si="16"/>
        <v>4.2841269841269849</v>
      </c>
      <c r="BZ112" s="1">
        <f t="shared" si="16"/>
        <v>4.1666666666666661</v>
      </c>
      <c r="CA112" s="1">
        <f t="shared" si="16"/>
        <v>3.083333333333333</v>
      </c>
      <c r="CB112" s="1">
        <f t="shared" si="16"/>
        <v>1</v>
      </c>
      <c r="CC112" s="1">
        <f t="shared" si="16"/>
        <v>0</v>
      </c>
      <c r="CD112" s="1">
        <f t="shared" si="16"/>
        <v>1</v>
      </c>
      <c r="CE112" s="1">
        <f t="shared" si="16"/>
        <v>0</v>
      </c>
      <c r="CF112" s="1">
        <f t="shared" si="16"/>
        <v>1</v>
      </c>
      <c r="CG112" s="1">
        <f t="shared" si="16"/>
        <v>2</v>
      </c>
      <c r="CH112" s="1">
        <f t="shared" si="16"/>
        <v>1</v>
      </c>
      <c r="CI112" s="1">
        <f t="shared" si="16"/>
        <v>2</v>
      </c>
      <c r="CJ112" s="1">
        <f t="shared" si="16"/>
        <v>1</v>
      </c>
      <c r="CK112" s="1">
        <f t="shared" si="16"/>
        <v>0</v>
      </c>
      <c r="CL112" s="1">
        <f t="shared" si="16"/>
        <v>2</v>
      </c>
      <c r="CM112" s="1">
        <f t="shared" si="16"/>
        <v>1</v>
      </c>
      <c r="CN112" s="1">
        <f t="shared" si="16"/>
        <v>2</v>
      </c>
      <c r="CO112" s="1">
        <f t="shared" si="16"/>
        <v>0</v>
      </c>
      <c r="CP112" s="1">
        <f t="shared" si="16"/>
        <v>1</v>
      </c>
      <c r="CQ112" s="1">
        <f t="shared" si="16"/>
        <v>2</v>
      </c>
      <c r="CR112" s="1">
        <f t="shared" si="16"/>
        <v>0</v>
      </c>
      <c r="CS112" s="1">
        <f t="shared" si="16"/>
        <v>0</v>
      </c>
      <c r="CT112" s="1">
        <f t="shared" ref="CT112:DY112" si="17">SUMIFS(CT82:CT109,$AD82:$AD109,"BOS")</f>
        <v>0</v>
      </c>
      <c r="CU112" s="1">
        <f t="shared" si="17"/>
        <v>0</v>
      </c>
      <c r="CV112" s="1">
        <f t="shared" si="17"/>
        <v>0</v>
      </c>
      <c r="CW112" s="1">
        <f t="shared" si="17"/>
        <v>0</v>
      </c>
      <c r="CX112" s="1">
        <f t="shared" si="17"/>
        <v>0</v>
      </c>
      <c r="CY112" s="1">
        <f t="shared" si="17"/>
        <v>3</v>
      </c>
      <c r="CZ112" s="1">
        <f t="shared" si="17"/>
        <v>3</v>
      </c>
      <c r="DA112" s="1">
        <f t="shared" si="17"/>
        <v>0</v>
      </c>
      <c r="DB112" s="1">
        <f t="shared" si="17"/>
        <v>1</v>
      </c>
      <c r="DC112" s="1">
        <f t="shared" si="17"/>
        <v>3</v>
      </c>
      <c r="DD112" s="1">
        <f t="shared" si="17"/>
        <v>4</v>
      </c>
      <c r="DE112" s="1">
        <f t="shared" si="17"/>
        <v>7</v>
      </c>
      <c r="DF112" s="1">
        <f t="shared" si="17"/>
        <v>0</v>
      </c>
      <c r="DG112" s="1">
        <f t="shared" si="17"/>
        <v>0</v>
      </c>
      <c r="DH112" s="1">
        <f t="shared" si="17"/>
        <v>0</v>
      </c>
      <c r="DI112" s="1">
        <f t="shared" si="17"/>
        <v>0</v>
      </c>
      <c r="DJ112" s="1">
        <f t="shared" si="17"/>
        <v>0</v>
      </c>
      <c r="DK112" s="1">
        <f t="shared" si="17"/>
        <v>0</v>
      </c>
      <c r="DL112" s="1">
        <f t="shared" si="17"/>
        <v>1</v>
      </c>
      <c r="DM112" s="1">
        <f t="shared" si="17"/>
        <v>0</v>
      </c>
      <c r="DN112" s="1">
        <f t="shared" si="17"/>
        <v>0</v>
      </c>
      <c r="DO112" s="1">
        <f t="shared" si="17"/>
        <v>0</v>
      </c>
      <c r="DP112" s="1">
        <f t="shared" si="17"/>
        <v>2</v>
      </c>
      <c r="DQ112" s="1">
        <f t="shared" si="17"/>
        <v>1</v>
      </c>
      <c r="DR112" s="1">
        <f t="shared" si="17"/>
        <v>2</v>
      </c>
      <c r="DS112" s="1">
        <f t="shared" si="17"/>
        <v>1</v>
      </c>
      <c r="DT112" s="1">
        <f t="shared" si="17"/>
        <v>0</v>
      </c>
      <c r="DU112" s="1">
        <f t="shared" si="17"/>
        <v>2</v>
      </c>
      <c r="DV112" s="1">
        <f t="shared" si="17"/>
        <v>0</v>
      </c>
      <c r="DW112" s="1">
        <f t="shared" si="17"/>
        <v>2</v>
      </c>
      <c r="DX112" s="1">
        <f t="shared" si="17"/>
        <v>0</v>
      </c>
      <c r="DY112" s="1">
        <f t="shared" si="17"/>
        <v>0</v>
      </c>
      <c r="DZ112" s="1">
        <f t="shared" ref="DZ112:FE112" si="18">SUMIFS(DZ82:DZ109,$AD82:$AD109,"BOS")</f>
        <v>0</v>
      </c>
      <c r="EA112" s="1">
        <f t="shared" si="18"/>
        <v>1</v>
      </c>
      <c r="EB112" s="1">
        <f t="shared" si="18"/>
        <v>3</v>
      </c>
      <c r="EC112" s="1">
        <f t="shared" si="18"/>
        <v>0</v>
      </c>
      <c r="ED112" s="1">
        <f t="shared" si="18"/>
        <v>0</v>
      </c>
      <c r="EE112" s="1">
        <f t="shared" si="18"/>
        <v>1</v>
      </c>
      <c r="EF112" s="1">
        <f t="shared" si="18"/>
        <v>7</v>
      </c>
      <c r="EG112" s="1">
        <f t="shared" si="18"/>
        <v>0</v>
      </c>
      <c r="EH112" s="1">
        <f t="shared" si="18"/>
        <v>2</v>
      </c>
      <c r="EI112" s="1">
        <f t="shared" si="18"/>
        <v>3</v>
      </c>
      <c r="EJ112" s="1">
        <f t="shared" si="18"/>
        <v>1</v>
      </c>
      <c r="EK112" s="1">
        <f t="shared" si="18"/>
        <v>1</v>
      </c>
      <c r="EL112" s="1">
        <f t="shared" si="18"/>
        <v>0</v>
      </c>
      <c r="EM112" s="1">
        <f t="shared" si="18"/>
        <v>0</v>
      </c>
      <c r="EN112" s="1">
        <f t="shared" si="18"/>
        <v>3</v>
      </c>
      <c r="EO112" s="1">
        <f t="shared" si="18"/>
        <v>1</v>
      </c>
      <c r="EP112" s="1">
        <f t="shared" si="18"/>
        <v>0</v>
      </c>
      <c r="EQ112" s="1">
        <f t="shared" si="18"/>
        <v>6</v>
      </c>
      <c r="ER112" s="1">
        <f t="shared" si="18"/>
        <v>1</v>
      </c>
      <c r="ES112" s="1">
        <f t="shared" si="18"/>
        <v>4</v>
      </c>
      <c r="ET112" s="1">
        <f t="shared" si="18"/>
        <v>0</v>
      </c>
      <c r="EU112" s="1">
        <f t="shared" si="18"/>
        <v>5</v>
      </c>
      <c r="EV112" s="1">
        <f t="shared" si="18"/>
        <v>3</v>
      </c>
      <c r="EW112" s="1">
        <f t="shared" si="18"/>
        <v>3</v>
      </c>
      <c r="EX112" s="1">
        <f t="shared" si="18"/>
        <v>7</v>
      </c>
      <c r="EY112" s="1">
        <f t="shared" si="18"/>
        <v>7</v>
      </c>
      <c r="EZ112" s="1">
        <f t="shared" si="18"/>
        <v>6</v>
      </c>
      <c r="FA112" s="1">
        <f t="shared" si="18"/>
        <v>1</v>
      </c>
      <c r="FB112" s="1">
        <f t="shared" si="18"/>
        <v>7</v>
      </c>
      <c r="FC112" s="1">
        <f t="shared" si="18"/>
        <v>1</v>
      </c>
      <c r="FD112" s="1">
        <f t="shared" si="18"/>
        <v>4</v>
      </c>
      <c r="FE112" s="1">
        <f t="shared" si="18"/>
        <v>2</v>
      </c>
      <c r="FF112" s="1">
        <f t="shared" ref="FF112:GK112" si="19">SUMIFS(FF82:FF109,$AD82:$AD109,"BOS")</f>
        <v>0</v>
      </c>
      <c r="FG112" s="1">
        <f t="shared" si="19"/>
        <v>1</v>
      </c>
      <c r="FH112" s="1">
        <f t="shared" si="19"/>
        <v>0</v>
      </c>
      <c r="FI112" s="1">
        <f t="shared" si="19"/>
        <v>1</v>
      </c>
      <c r="FJ112" s="1">
        <f t="shared" si="19"/>
        <v>5</v>
      </c>
      <c r="FK112" s="1">
        <f t="shared" si="19"/>
        <v>0</v>
      </c>
      <c r="FL112" s="1">
        <f t="shared" si="19"/>
        <v>2</v>
      </c>
      <c r="FM112" s="1">
        <f t="shared" si="19"/>
        <v>3</v>
      </c>
      <c r="FN112" s="1">
        <f t="shared" si="19"/>
        <v>1</v>
      </c>
      <c r="FO112" s="1">
        <f t="shared" si="19"/>
        <v>0</v>
      </c>
      <c r="FP112" s="1">
        <f t="shared" si="19"/>
        <v>4</v>
      </c>
      <c r="FQ112" s="1">
        <f t="shared" si="19"/>
        <v>0</v>
      </c>
      <c r="FR112" s="1">
        <f t="shared" si="19"/>
        <v>1</v>
      </c>
      <c r="FS112" s="1">
        <f t="shared" si="19"/>
        <v>2</v>
      </c>
      <c r="FT112" s="1">
        <f t="shared" si="19"/>
        <v>0</v>
      </c>
      <c r="FU112" s="1">
        <f t="shared" si="19"/>
        <v>0</v>
      </c>
      <c r="FV112" s="1">
        <f t="shared" si="19"/>
        <v>0</v>
      </c>
      <c r="FW112" s="1">
        <f t="shared" si="19"/>
        <v>13</v>
      </c>
      <c r="FX112" s="1">
        <f t="shared" si="19"/>
        <v>9</v>
      </c>
      <c r="FY112" s="1">
        <f t="shared" si="19"/>
        <v>27</v>
      </c>
      <c r="FZ112" s="1">
        <f t="shared" si="19"/>
        <v>34</v>
      </c>
      <c r="GA112" s="1">
        <f t="shared" si="19"/>
        <v>10</v>
      </c>
      <c r="GB112" s="1">
        <f t="shared" si="19"/>
        <v>26</v>
      </c>
      <c r="GC112" s="1">
        <f t="shared" si="19"/>
        <v>28</v>
      </c>
      <c r="GD112" s="1">
        <f t="shared" si="19"/>
        <v>28</v>
      </c>
      <c r="GE112" s="1">
        <f t="shared" si="19"/>
        <v>21</v>
      </c>
      <c r="GF112" s="1">
        <f t="shared" si="19"/>
        <v>25</v>
      </c>
      <c r="GG112" s="1">
        <f t="shared" si="19"/>
        <v>9</v>
      </c>
      <c r="GH112" s="1">
        <f t="shared" si="19"/>
        <v>19</v>
      </c>
      <c r="GI112" s="1">
        <f t="shared" si="19"/>
        <v>19</v>
      </c>
      <c r="GJ112" s="1">
        <f t="shared" si="19"/>
        <v>5</v>
      </c>
      <c r="GK112" s="1">
        <f t="shared" si="19"/>
        <v>1</v>
      </c>
      <c r="GL112" s="1">
        <f t="shared" ref="GL112:HA112" si="20">SUMIFS(GL82:GL109,$AD82:$AD109,"BOS")</f>
        <v>0</v>
      </c>
      <c r="GM112" s="1">
        <f t="shared" si="20"/>
        <v>4</v>
      </c>
      <c r="GN112" s="1">
        <f t="shared" si="20"/>
        <v>5</v>
      </c>
      <c r="GO112" s="1">
        <f t="shared" si="20"/>
        <v>7</v>
      </c>
      <c r="GP112" s="1">
        <f t="shared" si="20"/>
        <v>5</v>
      </c>
      <c r="GQ112" s="1">
        <f t="shared" si="20"/>
        <v>7</v>
      </c>
      <c r="GR112" s="1">
        <f t="shared" si="20"/>
        <v>15</v>
      </c>
      <c r="GS112" s="1">
        <f t="shared" si="20"/>
        <v>6</v>
      </c>
      <c r="GT112" s="1">
        <f t="shared" si="20"/>
        <v>6</v>
      </c>
      <c r="GU112" s="1">
        <f t="shared" si="20"/>
        <v>11</v>
      </c>
      <c r="GV112" s="1">
        <f t="shared" si="20"/>
        <v>6</v>
      </c>
      <c r="GW112" s="1">
        <f t="shared" si="20"/>
        <v>4</v>
      </c>
      <c r="GX112" s="1">
        <f t="shared" si="20"/>
        <v>9</v>
      </c>
      <c r="GY112" s="1">
        <f t="shared" si="20"/>
        <v>3</v>
      </c>
      <c r="GZ112" s="1">
        <f t="shared" si="20"/>
        <v>1</v>
      </c>
      <c r="HA112" s="1">
        <f t="shared" si="20"/>
        <v>0</v>
      </c>
    </row>
    <row r="113" spans="4:23" x14ac:dyDescent="0.2">
      <c r="D113" s="32"/>
      <c r="E113" s="32"/>
      <c r="F113" s="32"/>
      <c r="G113" s="32"/>
      <c r="H113" s="32"/>
      <c r="I113" s="32"/>
      <c r="J113" s="34"/>
      <c r="K113" s="34"/>
      <c r="L113" s="34"/>
      <c r="M113" s="34"/>
      <c r="N113" s="34"/>
      <c r="O113" s="34"/>
      <c r="P113" s="34"/>
      <c r="Q113" s="34"/>
      <c r="R113" s="32"/>
      <c r="S113" s="32"/>
      <c r="T113" s="32"/>
      <c r="U113" s="32"/>
      <c r="V113" s="32"/>
      <c r="W113" s="32"/>
    </row>
  </sheetData>
  <mergeCells count="93">
    <mergeCell ref="D16:I20"/>
    <mergeCell ref="J16:Q20"/>
    <mergeCell ref="R16:W20"/>
    <mergeCell ref="D21:I26"/>
    <mergeCell ref="J21:Q26"/>
    <mergeCell ref="R21:W26"/>
    <mergeCell ref="D11:I15"/>
    <mergeCell ref="J11:Q15"/>
    <mergeCell ref="R11:W15"/>
    <mergeCell ref="D1:G4"/>
    <mergeCell ref="H1:I4"/>
    <mergeCell ref="J1:J4"/>
    <mergeCell ref="K1:P2"/>
    <mergeCell ref="Q1:Q2"/>
    <mergeCell ref="R1:S4"/>
    <mergeCell ref="T1:W4"/>
    <mergeCell ref="K3:Q4"/>
    <mergeCell ref="D5:I10"/>
    <mergeCell ref="J5:Q10"/>
    <mergeCell ref="R5:W10"/>
    <mergeCell ref="T27:W30"/>
    <mergeCell ref="K29:P30"/>
    <mergeCell ref="D31:I33"/>
    <mergeCell ref="J31:Q33"/>
    <mergeCell ref="R31:W33"/>
    <mergeCell ref="D27:G30"/>
    <mergeCell ref="H27:I30"/>
    <mergeCell ref="J27:J30"/>
    <mergeCell ref="K27:P28"/>
    <mergeCell ref="Q27:Q30"/>
    <mergeCell ref="R27:S30"/>
    <mergeCell ref="D51:I55"/>
    <mergeCell ref="J51:Q55"/>
    <mergeCell ref="R51:W55"/>
    <mergeCell ref="D56:I60"/>
    <mergeCell ref="J56:Q60"/>
    <mergeCell ref="R56:W60"/>
    <mergeCell ref="R41:S44"/>
    <mergeCell ref="T41:W44"/>
    <mergeCell ref="K43:Q44"/>
    <mergeCell ref="D45:I50"/>
    <mergeCell ref="J45:Q50"/>
    <mergeCell ref="R45:W50"/>
    <mergeCell ref="D41:G44"/>
    <mergeCell ref="H41:I44"/>
    <mergeCell ref="J41:J44"/>
    <mergeCell ref="K41:P42"/>
    <mergeCell ref="Q41:Q42"/>
    <mergeCell ref="D61:I66"/>
    <mergeCell ref="J61:Q66"/>
    <mergeCell ref="R61:W66"/>
    <mergeCell ref="D67:G70"/>
    <mergeCell ref="H67:I70"/>
    <mergeCell ref="J67:J70"/>
    <mergeCell ref="K67:P68"/>
    <mergeCell ref="Q67:Q70"/>
    <mergeCell ref="R67:S70"/>
    <mergeCell ref="T67:W70"/>
    <mergeCell ref="K69:P70"/>
    <mergeCell ref="D71:I73"/>
    <mergeCell ref="J71:Q73"/>
    <mergeCell ref="R71:W73"/>
    <mergeCell ref="D81:G84"/>
    <mergeCell ref="H81:I84"/>
    <mergeCell ref="J81:J84"/>
    <mergeCell ref="K81:P82"/>
    <mergeCell ref="Q81:Q82"/>
    <mergeCell ref="R81:S84"/>
    <mergeCell ref="T81:W84"/>
    <mergeCell ref="K83:Q84"/>
    <mergeCell ref="D96:I100"/>
    <mergeCell ref="J96:Q100"/>
    <mergeCell ref="R96:W100"/>
    <mergeCell ref="D101:I106"/>
    <mergeCell ref="J101:Q106"/>
    <mergeCell ref="R101:W106"/>
    <mergeCell ref="D85:I90"/>
    <mergeCell ref="J85:Q90"/>
    <mergeCell ref="R85:W90"/>
    <mergeCell ref="D91:I95"/>
    <mergeCell ref="J91:Q95"/>
    <mergeCell ref="R91:W95"/>
    <mergeCell ref="T107:W110"/>
    <mergeCell ref="K109:P110"/>
    <mergeCell ref="D111:I113"/>
    <mergeCell ref="J111:Q113"/>
    <mergeCell ref="R111:W113"/>
    <mergeCell ref="D107:G110"/>
    <mergeCell ref="H107:I110"/>
    <mergeCell ref="J107:J110"/>
    <mergeCell ref="K107:P108"/>
    <mergeCell ref="Q107:Q110"/>
    <mergeCell ref="R107:S110"/>
  </mergeCells>
  <conditionalFormatting sqref="D1:W30">
    <cfRule type="colorScale" priority="22">
      <colorScale>
        <cfvo type="min"/>
        <cfvo type="num" val="$Z$15"/>
        <color rgb="FFFCFCFF"/>
        <color rgb="FF63BE7B"/>
      </colorScale>
    </cfRule>
  </conditionalFormatting>
  <conditionalFormatting sqref="D41:W70">
    <cfRule type="colorScale" priority="3">
      <colorScale>
        <cfvo type="min"/>
        <cfvo type="num" val="$Z$55"/>
        <color rgb="FFFCFCFF"/>
        <color rgb="FF63BE7B"/>
      </colorScale>
    </cfRule>
  </conditionalFormatting>
  <conditionalFormatting sqref="D81:W110">
    <cfRule type="colorScale" priority="1">
      <colorScale>
        <cfvo type="min"/>
        <cfvo type="num" val="$Z$95"/>
        <color rgb="FFFCFCFF"/>
        <color rgb="FF63BE7B"/>
      </colorScale>
    </cfRule>
  </conditionalFormatting>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1"/>
  <sheetViews>
    <sheetView topLeftCell="A93" workbookViewId="0">
      <selection activeCell="A7" sqref="A7"/>
    </sheetView>
  </sheetViews>
  <sheetFormatPr baseColWidth="10" defaultRowHeight="16" x14ac:dyDescent="0.2"/>
  <cols>
    <col min="1" max="1" width="18" customWidth="1"/>
  </cols>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26</v>
      </c>
    </row>
    <row r="7" spans="1:1" x14ac:dyDescent="0.2">
      <c r="A7" t="s">
        <v>27</v>
      </c>
    </row>
    <row r="8" spans="1:1" x14ac:dyDescent="0.2">
      <c r="A8" t="s">
        <v>28</v>
      </c>
    </row>
    <row r="9" spans="1:1" x14ac:dyDescent="0.2">
      <c r="A9" t="s">
        <v>29</v>
      </c>
    </row>
    <row r="10" spans="1:1" x14ac:dyDescent="0.2">
      <c r="A10" t="s">
        <v>30</v>
      </c>
    </row>
    <row r="11" spans="1:1" x14ac:dyDescent="0.2">
      <c r="A11" t="s">
        <v>31</v>
      </c>
    </row>
    <row r="12" spans="1:1" x14ac:dyDescent="0.2">
      <c r="A12" t="s">
        <v>32</v>
      </c>
    </row>
    <row r="13" spans="1:1" x14ac:dyDescent="0.2">
      <c r="A13" t="s">
        <v>33</v>
      </c>
    </row>
    <row r="14" spans="1:1" x14ac:dyDescent="0.2">
      <c r="A14" t="s">
        <v>34</v>
      </c>
    </row>
    <row r="15" spans="1:1" x14ac:dyDescent="0.2">
      <c r="A15" t="s">
        <v>35</v>
      </c>
    </row>
    <row r="16" spans="1:1" x14ac:dyDescent="0.2">
      <c r="A16" t="s">
        <v>36</v>
      </c>
    </row>
    <row r="17" spans="1:1" x14ac:dyDescent="0.2">
      <c r="A17" t="s">
        <v>37</v>
      </c>
    </row>
    <row r="18" spans="1:1" x14ac:dyDescent="0.2">
      <c r="A18" t="s">
        <v>38</v>
      </c>
    </row>
    <row r="19" spans="1:1" x14ac:dyDescent="0.2">
      <c r="A19" t="s">
        <v>39</v>
      </c>
    </row>
    <row r="20" spans="1:1" x14ac:dyDescent="0.2">
      <c r="A20" t="s">
        <v>40</v>
      </c>
    </row>
    <row r="21" spans="1:1" x14ac:dyDescent="0.2">
      <c r="A21" t="s">
        <v>41</v>
      </c>
    </row>
    <row r="22" spans="1:1" x14ac:dyDescent="0.2">
      <c r="A22" t="s">
        <v>42</v>
      </c>
    </row>
    <row r="23" spans="1:1" x14ac:dyDescent="0.2">
      <c r="A23" t="s">
        <v>43</v>
      </c>
    </row>
    <row r="24" spans="1:1" x14ac:dyDescent="0.2">
      <c r="A24" t="s">
        <v>44</v>
      </c>
    </row>
    <row r="25" spans="1:1" x14ac:dyDescent="0.2">
      <c r="A25" t="s">
        <v>45</v>
      </c>
    </row>
    <row r="26" spans="1:1" x14ac:dyDescent="0.2">
      <c r="A26" t="s">
        <v>46</v>
      </c>
    </row>
    <row r="27" spans="1:1" x14ac:dyDescent="0.2">
      <c r="A27" t="s">
        <v>47</v>
      </c>
    </row>
    <row r="28" spans="1:1" x14ac:dyDescent="0.2">
      <c r="A28" t="s">
        <v>48</v>
      </c>
    </row>
    <row r="29" spans="1:1" x14ac:dyDescent="0.2">
      <c r="A29" t="s">
        <v>49</v>
      </c>
    </row>
    <row r="30" spans="1:1" x14ac:dyDescent="0.2">
      <c r="A30" t="s">
        <v>50</v>
      </c>
    </row>
    <row r="31" spans="1:1" x14ac:dyDescent="0.2">
      <c r="A31" t="s">
        <v>51</v>
      </c>
    </row>
    <row r="32" spans="1:1" x14ac:dyDescent="0.2">
      <c r="A32" t="s">
        <v>52</v>
      </c>
    </row>
    <row r="33" spans="1:1" x14ac:dyDescent="0.2">
      <c r="A33" t="s">
        <v>53</v>
      </c>
    </row>
    <row r="34" spans="1:1" x14ac:dyDescent="0.2">
      <c r="A34" t="s">
        <v>54</v>
      </c>
    </row>
    <row r="35" spans="1:1" x14ac:dyDescent="0.2">
      <c r="A35" t="s">
        <v>55</v>
      </c>
    </row>
    <row r="36" spans="1:1" x14ac:dyDescent="0.2">
      <c r="A36" t="s">
        <v>56</v>
      </c>
    </row>
    <row r="37" spans="1:1" x14ac:dyDescent="0.2">
      <c r="A37" t="s">
        <v>57</v>
      </c>
    </row>
    <row r="38" spans="1:1" x14ac:dyDescent="0.2">
      <c r="A38" t="s">
        <v>58</v>
      </c>
    </row>
    <row r="39" spans="1:1" x14ac:dyDescent="0.2">
      <c r="A39" t="s">
        <v>59</v>
      </c>
    </row>
    <row r="40" spans="1:1" x14ac:dyDescent="0.2">
      <c r="A40" t="s">
        <v>60</v>
      </c>
    </row>
    <row r="41" spans="1:1" x14ac:dyDescent="0.2">
      <c r="A41" t="s">
        <v>61</v>
      </c>
    </row>
    <row r="42" spans="1:1" x14ac:dyDescent="0.2">
      <c r="A42" t="s">
        <v>62</v>
      </c>
    </row>
    <row r="43" spans="1:1" x14ac:dyDescent="0.2">
      <c r="A43" t="s">
        <v>63</v>
      </c>
    </row>
    <row r="44" spans="1:1" x14ac:dyDescent="0.2">
      <c r="A44" t="s">
        <v>64</v>
      </c>
    </row>
    <row r="45" spans="1:1" x14ac:dyDescent="0.2">
      <c r="A45" t="s">
        <v>65</v>
      </c>
    </row>
    <row r="46" spans="1:1" x14ac:dyDescent="0.2">
      <c r="A46" t="s">
        <v>66</v>
      </c>
    </row>
    <row r="47" spans="1:1" x14ac:dyDescent="0.2">
      <c r="A47" t="s">
        <v>67</v>
      </c>
    </row>
    <row r="48" spans="1:1" x14ac:dyDescent="0.2">
      <c r="A48" t="s">
        <v>68</v>
      </c>
    </row>
    <row r="49" spans="1:1" x14ac:dyDescent="0.2">
      <c r="A49" t="s">
        <v>69</v>
      </c>
    </row>
    <row r="50" spans="1:1" x14ac:dyDescent="0.2">
      <c r="A50" t="s">
        <v>70</v>
      </c>
    </row>
    <row r="51" spans="1:1" x14ac:dyDescent="0.2">
      <c r="A51" t="s">
        <v>71</v>
      </c>
    </row>
    <row r="52" spans="1:1" x14ac:dyDescent="0.2">
      <c r="A52" t="s">
        <v>72</v>
      </c>
    </row>
    <row r="53" spans="1:1" x14ac:dyDescent="0.2">
      <c r="A53" t="s">
        <v>73</v>
      </c>
    </row>
    <row r="54" spans="1:1" x14ac:dyDescent="0.2">
      <c r="A54" t="s">
        <v>74</v>
      </c>
    </row>
    <row r="55" spans="1:1" x14ac:dyDescent="0.2">
      <c r="A55" t="s">
        <v>75</v>
      </c>
    </row>
    <row r="56" spans="1:1" x14ac:dyDescent="0.2">
      <c r="A56" t="s">
        <v>76</v>
      </c>
    </row>
    <row r="57" spans="1:1" x14ac:dyDescent="0.2">
      <c r="A57" t="s">
        <v>77</v>
      </c>
    </row>
    <row r="58" spans="1:1" x14ac:dyDescent="0.2">
      <c r="A58" t="s">
        <v>78</v>
      </c>
    </row>
    <row r="59" spans="1:1" x14ac:dyDescent="0.2">
      <c r="A59" t="s">
        <v>79</v>
      </c>
    </row>
    <row r="60" spans="1:1" x14ac:dyDescent="0.2">
      <c r="A60" t="s">
        <v>80</v>
      </c>
    </row>
    <row r="61" spans="1:1" x14ac:dyDescent="0.2">
      <c r="A61" t="s">
        <v>81</v>
      </c>
    </row>
    <row r="62" spans="1:1" x14ac:dyDescent="0.2">
      <c r="A62" t="s">
        <v>82</v>
      </c>
    </row>
    <row r="63" spans="1:1" x14ac:dyDescent="0.2">
      <c r="A63" t="s">
        <v>83</v>
      </c>
    </row>
    <row r="64" spans="1:1" x14ac:dyDescent="0.2">
      <c r="A64" t="s">
        <v>84</v>
      </c>
    </row>
    <row r="65" spans="1:1" x14ac:dyDescent="0.2">
      <c r="A65" t="s">
        <v>85</v>
      </c>
    </row>
    <row r="66" spans="1:1" x14ac:dyDescent="0.2">
      <c r="A66" t="s">
        <v>86</v>
      </c>
    </row>
    <row r="67" spans="1:1" x14ac:dyDescent="0.2">
      <c r="A67" t="s">
        <v>87</v>
      </c>
    </row>
    <row r="68" spans="1:1" x14ac:dyDescent="0.2">
      <c r="A68" t="s">
        <v>88</v>
      </c>
    </row>
    <row r="69" spans="1:1" x14ac:dyDescent="0.2">
      <c r="A69" t="s">
        <v>89</v>
      </c>
    </row>
    <row r="70" spans="1:1" x14ac:dyDescent="0.2">
      <c r="A70" t="s">
        <v>90</v>
      </c>
    </row>
    <row r="71" spans="1:1" x14ac:dyDescent="0.2">
      <c r="A71" t="s">
        <v>91</v>
      </c>
    </row>
    <row r="72" spans="1:1" x14ac:dyDescent="0.2">
      <c r="A72" t="s">
        <v>92</v>
      </c>
    </row>
    <row r="73" spans="1:1" x14ac:dyDescent="0.2">
      <c r="A73" t="s">
        <v>93</v>
      </c>
    </row>
    <row r="74" spans="1:1" x14ac:dyDescent="0.2">
      <c r="A74" t="s">
        <v>94</v>
      </c>
    </row>
    <row r="75" spans="1:1" x14ac:dyDescent="0.2">
      <c r="A75" t="s">
        <v>95</v>
      </c>
    </row>
    <row r="76" spans="1:1" x14ac:dyDescent="0.2">
      <c r="A76" t="s">
        <v>96</v>
      </c>
    </row>
    <row r="77" spans="1:1" x14ac:dyDescent="0.2">
      <c r="A77" t="s">
        <v>97</v>
      </c>
    </row>
    <row r="78" spans="1:1" x14ac:dyDescent="0.2">
      <c r="A78" t="s">
        <v>98</v>
      </c>
    </row>
    <row r="79" spans="1:1" x14ac:dyDescent="0.2">
      <c r="A79" t="s">
        <v>99</v>
      </c>
    </row>
    <row r="80" spans="1:1" x14ac:dyDescent="0.2">
      <c r="A80" t="s">
        <v>100</v>
      </c>
    </row>
    <row r="81" spans="1:1" x14ac:dyDescent="0.2">
      <c r="A81" t="s">
        <v>101</v>
      </c>
    </row>
    <row r="82" spans="1:1" x14ac:dyDescent="0.2">
      <c r="A82" t="s">
        <v>102</v>
      </c>
    </row>
    <row r="83" spans="1:1" x14ac:dyDescent="0.2">
      <c r="A83" t="s">
        <v>103</v>
      </c>
    </row>
    <row r="84" spans="1:1" x14ac:dyDescent="0.2">
      <c r="A84" t="s">
        <v>104</v>
      </c>
    </row>
    <row r="85" spans="1:1" x14ac:dyDescent="0.2">
      <c r="A85" t="s">
        <v>105</v>
      </c>
    </row>
    <row r="86" spans="1:1" x14ac:dyDescent="0.2">
      <c r="A86" t="s">
        <v>106</v>
      </c>
    </row>
    <row r="87" spans="1:1" x14ac:dyDescent="0.2">
      <c r="A87" t="s">
        <v>107</v>
      </c>
    </row>
    <row r="88" spans="1:1" x14ac:dyDescent="0.2">
      <c r="A88" t="s">
        <v>108</v>
      </c>
    </row>
    <row r="89" spans="1:1" x14ac:dyDescent="0.2">
      <c r="A89" t="s">
        <v>109</v>
      </c>
    </row>
    <row r="90" spans="1:1" x14ac:dyDescent="0.2">
      <c r="A90" t="s">
        <v>110</v>
      </c>
    </row>
    <row r="91" spans="1:1" x14ac:dyDescent="0.2">
      <c r="A91" t="s">
        <v>111</v>
      </c>
    </row>
    <row r="92" spans="1:1" x14ac:dyDescent="0.2">
      <c r="A92" t="s">
        <v>112</v>
      </c>
    </row>
    <row r="93" spans="1:1" x14ac:dyDescent="0.2">
      <c r="A93" t="s">
        <v>113</v>
      </c>
    </row>
    <row r="94" spans="1:1" x14ac:dyDescent="0.2">
      <c r="A94" t="s">
        <v>114</v>
      </c>
    </row>
    <row r="95" spans="1:1" x14ac:dyDescent="0.2">
      <c r="A95" t="s">
        <v>115</v>
      </c>
    </row>
    <row r="96" spans="1:1" x14ac:dyDescent="0.2">
      <c r="A96" t="s">
        <v>116</v>
      </c>
    </row>
    <row r="97" spans="1:1" x14ac:dyDescent="0.2">
      <c r="A97" t="s">
        <v>117</v>
      </c>
    </row>
    <row r="98" spans="1:1" x14ac:dyDescent="0.2">
      <c r="A98" t="s">
        <v>118</v>
      </c>
    </row>
    <row r="99" spans="1:1" x14ac:dyDescent="0.2">
      <c r="A99" t="s">
        <v>119</v>
      </c>
    </row>
    <row r="100" spans="1:1" x14ac:dyDescent="0.2">
      <c r="A100" t="s">
        <v>120</v>
      </c>
    </row>
    <row r="101" spans="1:1" x14ac:dyDescent="0.2">
      <c r="A101" t="s">
        <v>121</v>
      </c>
    </row>
    <row r="102" spans="1:1" x14ac:dyDescent="0.2">
      <c r="A102" t="s">
        <v>122</v>
      </c>
    </row>
    <row r="103" spans="1:1" x14ac:dyDescent="0.2">
      <c r="A103" t="s">
        <v>123</v>
      </c>
    </row>
    <row r="104" spans="1:1" x14ac:dyDescent="0.2">
      <c r="A104" t="s">
        <v>124</v>
      </c>
    </row>
    <row r="105" spans="1:1" x14ac:dyDescent="0.2">
      <c r="A105" t="s">
        <v>125</v>
      </c>
    </row>
    <row r="106" spans="1:1" x14ac:dyDescent="0.2">
      <c r="A106" t="s">
        <v>126</v>
      </c>
    </row>
    <row r="107" spans="1:1" x14ac:dyDescent="0.2">
      <c r="A107" t="s">
        <v>127</v>
      </c>
    </row>
    <row r="108" spans="1:1" x14ac:dyDescent="0.2">
      <c r="A108" t="s">
        <v>128</v>
      </c>
    </row>
    <row r="109" spans="1:1" x14ac:dyDescent="0.2">
      <c r="A109" t="s">
        <v>129</v>
      </c>
    </row>
    <row r="110" spans="1:1" x14ac:dyDescent="0.2">
      <c r="A110" t="s">
        <v>130</v>
      </c>
    </row>
    <row r="111" spans="1:1" x14ac:dyDescent="0.2">
      <c r="A111" t="s">
        <v>131</v>
      </c>
    </row>
    <row r="112" spans="1:1" x14ac:dyDescent="0.2">
      <c r="A112" t="s">
        <v>132</v>
      </c>
    </row>
    <row r="113" spans="1:1" x14ac:dyDescent="0.2">
      <c r="A113" t="s">
        <v>133</v>
      </c>
    </row>
    <row r="114" spans="1:1" x14ac:dyDescent="0.2">
      <c r="A114" t="s">
        <v>134</v>
      </c>
    </row>
    <row r="115" spans="1:1" x14ac:dyDescent="0.2">
      <c r="A115" t="s">
        <v>135</v>
      </c>
    </row>
    <row r="116" spans="1:1" x14ac:dyDescent="0.2">
      <c r="A116" t="s">
        <v>136</v>
      </c>
    </row>
    <row r="117" spans="1:1" x14ac:dyDescent="0.2">
      <c r="A117" t="s">
        <v>137</v>
      </c>
    </row>
    <row r="118" spans="1:1" x14ac:dyDescent="0.2">
      <c r="A118" t="s">
        <v>138</v>
      </c>
    </row>
    <row r="119" spans="1:1" x14ac:dyDescent="0.2">
      <c r="A119" t="s">
        <v>139</v>
      </c>
    </row>
    <row r="120" spans="1:1" x14ac:dyDescent="0.2">
      <c r="A120" t="s">
        <v>140</v>
      </c>
    </row>
    <row r="121" spans="1:1" x14ac:dyDescent="0.2">
      <c r="A121" t="s">
        <v>141</v>
      </c>
    </row>
    <row r="122" spans="1:1" x14ac:dyDescent="0.2">
      <c r="A122" t="s">
        <v>142</v>
      </c>
    </row>
    <row r="123" spans="1:1" x14ac:dyDescent="0.2">
      <c r="A123" t="s">
        <v>143</v>
      </c>
    </row>
    <row r="124" spans="1:1" x14ac:dyDescent="0.2">
      <c r="A124" t="s">
        <v>144</v>
      </c>
    </row>
    <row r="125" spans="1:1" x14ac:dyDescent="0.2">
      <c r="A125" t="s">
        <v>145</v>
      </c>
    </row>
    <row r="126" spans="1:1" x14ac:dyDescent="0.2">
      <c r="A126" t="s">
        <v>146</v>
      </c>
    </row>
    <row r="127" spans="1:1" x14ac:dyDescent="0.2">
      <c r="A127" t="s">
        <v>147</v>
      </c>
    </row>
    <row r="128" spans="1:1" x14ac:dyDescent="0.2">
      <c r="A128" t="s">
        <v>148</v>
      </c>
    </row>
    <row r="129" spans="1:1" x14ac:dyDescent="0.2">
      <c r="A129" t="s">
        <v>149</v>
      </c>
    </row>
    <row r="130" spans="1:1" x14ac:dyDescent="0.2">
      <c r="A130" t="s">
        <v>150</v>
      </c>
    </row>
    <row r="131" spans="1:1" x14ac:dyDescent="0.2">
      <c r="A131" t="s">
        <v>151</v>
      </c>
    </row>
    <row r="132" spans="1:1" x14ac:dyDescent="0.2">
      <c r="A132" t="s">
        <v>152</v>
      </c>
    </row>
    <row r="133" spans="1:1" x14ac:dyDescent="0.2">
      <c r="A133" t="s">
        <v>153</v>
      </c>
    </row>
    <row r="134" spans="1:1" x14ac:dyDescent="0.2">
      <c r="A134" t="s">
        <v>154</v>
      </c>
    </row>
    <row r="135" spans="1:1" x14ac:dyDescent="0.2">
      <c r="A135" t="s">
        <v>155</v>
      </c>
    </row>
    <row r="136" spans="1:1" x14ac:dyDescent="0.2">
      <c r="A136" t="s">
        <v>156</v>
      </c>
    </row>
    <row r="137" spans="1:1" x14ac:dyDescent="0.2">
      <c r="A137" t="s">
        <v>157</v>
      </c>
    </row>
    <row r="138" spans="1:1" x14ac:dyDescent="0.2">
      <c r="A138" t="s">
        <v>158</v>
      </c>
    </row>
    <row r="139" spans="1:1" x14ac:dyDescent="0.2">
      <c r="A139" t="s">
        <v>159</v>
      </c>
    </row>
    <row r="140" spans="1:1" x14ac:dyDescent="0.2">
      <c r="A140" t="s">
        <v>160</v>
      </c>
    </row>
    <row r="141" spans="1:1" x14ac:dyDescent="0.2">
      <c r="A141" t="s">
        <v>161</v>
      </c>
    </row>
    <row r="142" spans="1:1" x14ac:dyDescent="0.2">
      <c r="A142" t="s">
        <v>162</v>
      </c>
    </row>
    <row r="143" spans="1:1" x14ac:dyDescent="0.2">
      <c r="A143" t="s">
        <v>163</v>
      </c>
    </row>
    <row r="144" spans="1:1" x14ac:dyDescent="0.2">
      <c r="A144" t="s">
        <v>164</v>
      </c>
    </row>
    <row r="145" spans="1:8" x14ac:dyDescent="0.2">
      <c r="A145" t="s">
        <v>165</v>
      </c>
    </row>
    <row r="146" spans="1:8" x14ac:dyDescent="0.2">
      <c r="A146" t="s">
        <v>166</v>
      </c>
    </row>
    <row r="147" spans="1:8" x14ac:dyDescent="0.2">
      <c r="A147" t="s">
        <v>167</v>
      </c>
      <c r="H147">
        <f>176/16</f>
        <v>11</v>
      </c>
    </row>
    <row r="148" spans="1:8" x14ac:dyDescent="0.2">
      <c r="A148" t="s">
        <v>168</v>
      </c>
    </row>
    <row r="149" spans="1:8" x14ac:dyDescent="0.2">
      <c r="A149" t="s">
        <v>169</v>
      </c>
    </row>
    <row r="150" spans="1:8" x14ac:dyDescent="0.2">
      <c r="A150" t="s">
        <v>170</v>
      </c>
    </row>
    <row r="151" spans="1:8" x14ac:dyDescent="0.2">
      <c r="A151" t="s">
        <v>171</v>
      </c>
    </row>
    <row r="152" spans="1:8" x14ac:dyDescent="0.2">
      <c r="A152" t="s">
        <v>172</v>
      </c>
    </row>
    <row r="153" spans="1:8" x14ac:dyDescent="0.2">
      <c r="A153" t="s">
        <v>173</v>
      </c>
    </row>
    <row r="154" spans="1:8" x14ac:dyDescent="0.2">
      <c r="A154" t="s">
        <v>174</v>
      </c>
    </row>
    <row r="155" spans="1:8" x14ac:dyDescent="0.2">
      <c r="A155" t="s">
        <v>175</v>
      </c>
    </row>
    <row r="156" spans="1:8" x14ac:dyDescent="0.2">
      <c r="A156" t="s">
        <v>176</v>
      </c>
    </row>
    <row r="157" spans="1:8" x14ac:dyDescent="0.2">
      <c r="A157" t="s">
        <v>177</v>
      </c>
    </row>
    <row r="158" spans="1:8" x14ac:dyDescent="0.2">
      <c r="A158" t="s">
        <v>178</v>
      </c>
    </row>
    <row r="159" spans="1:8" x14ac:dyDescent="0.2">
      <c r="A159" t="s">
        <v>179</v>
      </c>
    </row>
    <row r="160" spans="1:8" x14ac:dyDescent="0.2">
      <c r="A160" t="s">
        <v>180</v>
      </c>
    </row>
    <row r="161" spans="1:1" x14ac:dyDescent="0.2">
      <c r="A161" t="s">
        <v>181</v>
      </c>
    </row>
    <row r="162" spans="1:1" x14ac:dyDescent="0.2">
      <c r="A162" t="s">
        <v>182</v>
      </c>
    </row>
    <row r="163" spans="1:1" x14ac:dyDescent="0.2">
      <c r="A163" t="s">
        <v>183</v>
      </c>
    </row>
    <row r="164" spans="1:1" x14ac:dyDescent="0.2">
      <c r="A164" t="s">
        <v>184</v>
      </c>
    </row>
    <row r="165" spans="1:1" x14ac:dyDescent="0.2">
      <c r="A165" t="s">
        <v>185</v>
      </c>
    </row>
    <row r="166" spans="1:1" x14ac:dyDescent="0.2">
      <c r="A166" t="s">
        <v>186</v>
      </c>
    </row>
    <row r="167" spans="1:1" x14ac:dyDescent="0.2">
      <c r="A167" t="s">
        <v>187</v>
      </c>
    </row>
    <row r="168" spans="1:1" x14ac:dyDescent="0.2">
      <c r="A168" t="s">
        <v>188</v>
      </c>
    </row>
    <row r="169" spans="1:1" x14ac:dyDescent="0.2">
      <c r="A169" t="s">
        <v>189</v>
      </c>
    </row>
    <row r="170" spans="1:1" x14ac:dyDescent="0.2">
      <c r="A170" t="s">
        <v>190</v>
      </c>
    </row>
    <row r="171" spans="1:1" x14ac:dyDescent="0.2">
      <c r="A171" t="s">
        <v>191</v>
      </c>
    </row>
    <row r="172" spans="1:1" x14ac:dyDescent="0.2">
      <c r="A172" t="s">
        <v>192</v>
      </c>
    </row>
    <row r="173" spans="1:1" x14ac:dyDescent="0.2">
      <c r="A173" t="s">
        <v>193</v>
      </c>
    </row>
    <row r="174" spans="1:1" x14ac:dyDescent="0.2">
      <c r="A174" t="s">
        <v>194</v>
      </c>
    </row>
    <row r="175" spans="1:1" x14ac:dyDescent="0.2">
      <c r="A175" t="s">
        <v>195</v>
      </c>
    </row>
    <row r="176" spans="1:1" x14ac:dyDescent="0.2">
      <c r="A176" t="s">
        <v>196</v>
      </c>
    </row>
    <row r="177" spans="1:1" x14ac:dyDescent="0.2">
      <c r="A177" t="s">
        <v>197</v>
      </c>
    </row>
    <row r="178" spans="1:1" x14ac:dyDescent="0.2">
      <c r="A178" t="s">
        <v>198</v>
      </c>
    </row>
    <row r="179" spans="1:1" x14ac:dyDescent="0.2">
      <c r="A179" t="s">
        <v>199</v>
      </c>
    </row>
    <row r="180" spans="1:1" x14ac:dyDescent="0.2">
      <c r="A180" t="s">
        <v>200</v>
      </c>
    </row>
    <row r="181" spans="1:1" x14ac:dyDescent="0.2">
      <c r="A181" t="s">
        <v>201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vt:lpstr>
      <vt:lpstr>PTFC May 2016</vt:lpstr>
      <vt:lpstr>stats names (for reference)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2016-08-02T05:02:35Z</dcterms:created>
  <dcterms:modified xsi:type="dcterms:W3CDTF">2016-09-21T02:41:23Z</dcterms:modified>
</cp:coreProperties>
</file>