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8140" yWindow="3180" windowWidth="30520" windowHeight="23580" tabRatio="500"/>
  </bookViews>
  <sheets>
    <sheet name="completed open play passes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55" i="2" l="1"/>
  <c r="AF199" i="2"/>
  <c r="B316" i="2"/>
  <c r="H299" i="2"/>
  <c r="R299" i="2"/>
  <c r="B270" i="2"/>
  <c r="R253" i="2"/>
  <c r="H253" i="2"/>
  <c r="B227" i="2"/>
  <c r="R210" i="2"/>
  <c r="H210" i="2"/>
  <c r="B182" i="2"/>
  <c r="H165" i="2"/>
  <c r="R165" i="2"/>
  <c r="B140" i="2"/>
  <c r="R123" i="2"/>
  <c r="H123" i="2"/>
  <c r="B98" i="2"/>
  <c r="H81" i="2"/>
  <c r="R81" i="2"/>
  <c r="B58" i="2"/>
  <c r="R41" i="2"/>
  <c r="Q41" i="2"/>
  <c r="H41" i="2"/>
  <c r="J41" i="2"/>
  <c r="B18" i="2"/>
  <c r="R1" i="2"/>
  <c r="H1" i="2"/>
  <c r="B301" i="2"/>
  <c r="AG305" i="2"/>
  <c r="AG307" i="2"/>
  <c r="AG309" i="2"/>
  <c r="AG310" i="2"/>
  <c r="AG300" i="2"/>
  <c r="AG301" i="2"/>
  <c r="AG302" i="2"/>
  <c r="AG303" i="2"/>
  <c r="AG304" i="2"/>
  <c r="AG306" i="2"/>
  <c r="AG308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6" i="2"/>
  <c r="AH305" i="2"/>
  <c r="AH307" i="2"/>
  <c r="AH309" i="2"/>
  <c r="AH310" i="2"/>
  <c r="AH300" i="2"/>
  <c r="AH301" i="2"/>
  <c r="AH302" i="2"/>
  <c r="AH303" i="2"/>
  <c r="AH304" i="2"/>
  <c r="AH306" i="2"/>
  <c r="AH308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6" i="2"/>
  <c r="AI305" i="2"/>
  <c r="AI307" i="2"/>
  <c r="AI309" i="2"/>
  <c r="AI310" i="2"/>
  <c r="AI300" i="2"/>
  <c r="AI301" i="2"/>
  <c r="AI302" i="2"/>
  <c r="AI303" i="2"/>
  <c r="AI304" i="2"/>
  <c r="AI306" i="2"/>
  <c r="AI308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6" i="2"/>
  <c r="AJ305" i="2"/>
  <c r="AJ307" i="2"/>
  <c r="AJ309" i="2"/>
  <c r="AJ310" i="2"/>
  <c r="AJ300" i="2"/>
  <c r="AJ301" i="2"/>
  <c r="AJ302" i="2"/>
  <c r="AJ303" i="2"/>
  <c r="AJ304" i="2"/>
  <c r="AJ306" i="2"/>
  <c r="AJ308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6" i="2"/>
  <c r="AK305" i="2"/>
  <c r="AK307" i="2"/>
  <c r="AK309" i="2"/>
  <c r="AK310" i="2"/>
  <c r="AK300" i="2"/>
  <c r="AK301" i="2"/>
  <c r="AK302" i="2"/>
  <c r="AK303" i="2"/>
  <c r="AK304" i="2"/>
  <c r="AK306" i="2"/>
  <c r="AK308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6" i="2"/>
  <c r="AL305" i="2"/>
  <c r="AL307" i="2"/>
  <c r="AL309" i="2"/>
  <c r="AL310" i="2"/>
  <c r="AL300" i="2"/>
  <c r="AL301" i="2"/>
  <c r="AL302" i="2"/>
  <c r="AL303" i="2"/>
  <c r="AL304" i="2"/>
  <c r="AL306" i="2"/>
  <c r="AL308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6" i="2"/>
  <c r="AM305" i="2"/>
  <c r="AM307" i="2"/>
  <c r="AM309" i="2"/>
  <c r="AM310" i="2"/>
  <c r="AM300" i="2"/>
  <c r="AM301" i="2"/>
  <c r="AM302" i="2"/>
  <c r="AM303" i="2"/>
  <c r="AM304" i="2"/>
  <c r="AM306" i="2"/>
  <c r="AM308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6" i="2"/>
  <c r="AN305" i="2"/>
  <c r="AN307" i="2"/>
  <c r="AN309" i="2"/>
  <c r="AN310" i="2"/>
  <c r="AN300" i="2"/>
  <c r="AN301" i="2"/>
  <c r="AN302" i="2"/>
  <c r="AN303" i="2"/>
  <c r="AN304" i="2"/>
  <c r="AN306" i="2"/>
  <c r="AN308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6" i="2"/>
  <c r="AO305" i="2"/>
  <c r="AO307" i="2"/>
  <c r="AO309" i="2"/>
  <c r="AO310" i="2"/>
  <c r="AO300" i="2"/>
  <c r="AO301" i="2"/>
  <c r="AO302" i="2"/>
  <c r="AO303" i="2"/>
  <c r="AO304" i="2"/>
  <c r="AO306" i="2"/>
  <c r="AO308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6" i="2"/>
  <c r="AP305" i="2"/>
  <c r="AP307" i="2"/>
  <c r="AP309" i="2"/>
  <c r="AP310" i="2"/>
  <c r="AP300" i="2"/>
  <c r="AP301" i="2"/>
  <c r="AP302" i="2"/>
  <c r="AP303" i="2"/>
  <c r="AP304" i="2"/>
  <c r="AP306" i="2"/>
  <c r="AP308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6" i="2"/>
  <c r="AQ305" i="2"/>
  <c r="AQ307" i="2"/>
  <c r="AQ309" i="2"/>
  <c r="AQ310" i="2"/>
  <c r="AQ300" i="2"/>
  <c r="AQ301" i="2"/>
  <c r="AQ302" i="2"/>
  <c r="AQ303" i="2"/>
  <c r="AQ304" i="2"/>
  <c r="AQ306" i="2"/>
  <c r="AQ308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6" i="2"/>
  <c r="AR305" i="2"/>
  <c r="AR307" i="2"/>
  <c r="AR309" i="2"/>
  <c r="AR310" i="2"/>
  <c r="AR300" i="2"/>
  <c r="AR301" i="2"/>
  <c r="AR302" i="2"/>
  <c r="AR303" i="2"/>
  <c r="AR304" i="2"/>
  <c r="AR306" i="2"/>
  <c r="AR308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6" i="2"/>
  <c r="AS305" i="2"/>
  <c r="AS307" i="2"/>
  <c r="AS309" i="2"/>
  <c r="AS310" i="2"/>
  <c r="AS300" i="2"/>
  <c r="AS301" i="2"/>
  <c r="AS302" i="2"/>
  <c r="AS303" i="2"/>
  <c r="AS304" i="2"/>
  <c r="AS306" i="2"/>
  <c r="AS308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6" i="2"/>
  <c r="AT305" i="2"/>
  <c r="AT307" i="2"/>
  <c r="AT309" i="2"/>
  <c r="AT310" i="2"/>
  <c r="AT300" i="2"/>
  <c r="AT301" i="2"/>
  <c r="AT302" i="2"/>
  <c r="AT303" i="2"/>
  <c r="AT304" i="2"/>
  <c r="AT306" i="2"/>
  <c r="AT308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6" i="2"/>
  <c r="AU305" i="2"/>
  <c r="AU307" i="2"/>
  <c r="AU309" i="2"/>
  <c r="AU310" i="2"/>
  <c r="AU300" i="2"/>
  <c r="AU301" i="2"/>
  <c r="AU302" i="2"/>
  <c r="AU303" i="2"/>
  <c r="AU304" i="2"/>
  <c r="AU306" i="2"/>
  <c r="AU308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6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7" i="2"/>
  <c r="AF336" i="2"/>
  <c r="B302" i="2"/>
  <c r="K327" i="2"/>
  <c r="B306" i="2"/>
  <c r="T325" i="2"/>
  <c r="B303" i="2"/>
  <c r="R325" i="2"/>
  <c r="Q325" i="2"/>
  <c r="K325" i="2"/>
  <c r="J325" i="2"/>
  <c r="H325" i="2"/>
  <c r="B304" i="2"/>
  <c r="D325" i="2"/>
  <c r="R319" i="2"/>
  <c r="B305" i="2"/>
  <c r="J319" i="2"/>
  <c r="D319" i="2"/>
  <c r="B317" i="2"/>
  <c r="B315" i="2"/>
  <c r="B309" i="2"/>
  <c r="R314" i="2"/>
  <c r="B308" i="2"/>
  <c r="J314" i="2"/>
  <c r="B307" i="2"/>
  <c r="D314" i="2"/>
  <c r="B314" i="2"/>
  <c r="B313" i="2"/>
  <c r="B312" i="2"/>
  <c r="B311" i="2"/>
  <c r="B310" i="2"/>
  <c r="R309" i="2"/>
  <c r="J309" i="2"/>
  <c r="D309" i="2"/>
  <c r="R303" i="2"/>
  <c r="J303" i="2"/>
  <c r="D303" i="2"/>
  <c r="K301" i="2"/>
  <c r="T299" i="2"/>
  <c r="Q299" i="2"/>
  <c r="K299" i="2"/>
  <c r="J299" i="2"/>
  <c r="D299" i="2"/>
  <c r="AF268" i="2"/>
  <c r="B256" i="2"/>
  <c r="AG257" i="2"/>
  <c r="AG258" i="2"/>
  <c r="AG259" i="2"/>
  <c r="AG261" i="2"/>
  <c r="AG254" i="2"/>
  <c r="AG255" i="2"/>
  <c r="AG256" i="2"/>
  <c r="AG260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6" i="2"/>
  <c r="AH257" i="2"/>
  <c r="AH258" i="2"/>
  <c r="AH259" i="2"/>
  <c r="AH261" i="2"/>
  <c r="AH254" i="2"/>
  <c r="AH255" i="2"/>
  <c r="AH256" i="2"/>
  <c r="AH260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6" i="2"/>
  <c r="AI257" i="2"/>
  <c r="AI258" i="2"/>
  <c r="AI259" i="2"/>
  <c r="AI261" i="2"/>
  <c r="AI254" i="2"/>
  <c r="AI255" i="2"/>
  <c r="AI256" i="2"/>
  <c r="AI260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6" i="2"/>
  <c r="AJ257" i="2"/>
  <c r="AJ258" i="2"/>
  <c r="AJ259" i="2"/>
  <c r="AJ261" i="2"/>
  <c r="AJ254" i="2"/>
  <c r="AJ255" i="2"/>
  <c r="AJ256" i="2"/>
  <c r="AJ260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6" i="2"/>
  <c r="AK257" i="2"/>
  <c r="AK258" i="2"/>
  <c r="AK259" i="2"/>
  <c r="AK261" i="2"/>
  <c r="AK254" i="2"/>
  <c r="AK255" i="2"/>
  <c r="AK256" i="2"/>
  <c r="AK260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6" i="2"/>
  <c r="AL257" i="2"/>
  <c r="AL258" i="2"/>
  <c r="AL259" i="2"/>
  <c r="AL261" i="2"/>
  <c r="AL254" i="2"/>
  <c r="AL255" i="2"/>
  <c r="AL256" i="2"/>
  <c r="AL260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6" i="2"/>
  <c r="AM257" i="2"/>
  <c r="AM258" i="2"/>
  <c r="AM259" i="2"/>
  <c r="AM261" i="2"/>
  <c r="AM254" i="2"/>
  <c r="AM255" i="2"/>
  <c r="AM256" i="2"/>
  <c r="AM260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6" i="2"/>
  <c r="AN257" i="2"/>
  <c r="AN258" i="2"/>
  <c r="AN259" i="2"/>
  <c r="AN261" i="2"/>
  <c r="AN254" i="2"/>
  <c r="AN255" i="2"/>
  <c r="AN256" i="2"/>
  <c r="AN260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6" i="2"/>
  <c r="AO257" i="2"/>
  <c r="AO258" i="2"/>
  <c r="AO259" i="2"/>
  <c r="AO261" i="2"/>
  <c r="AO254" i="2"/>
  <c r="AO255" i="2"/>
  <c r="AO256" i="2"/>
  <c r="AO260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6" i="2"/>
  <c r="AP257" i="2"/>
  <c r="AP258" i="2"/>
  <c r="AP259" i="2"/>
  <c r="AP261" i="2"/>
  <c r="AP254" i="2"/>
  <c r="AP255" i="2"/>
  <c r="AP256" i="2"/>
  <c r="AP260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6" i="2"/>
  <c r="AQ257" i="2"/>
  <c r="AQ258" i="2"/>
  <c r="AQ259" i="2"/>
  <c r="AQ261" i="2"/>
  <c r="AQ254" i="2"/>
  <c r="AQ255" i="2"/>
  <c r="AQ256" i="2"/>
  <c r="AQ260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6" i="2"/>
  <c r="AR257" i="2"/>
  <c r="AR258" i="2"/>
  <c r="AR259" i="2"/>
  <c r="AR261" i="2"/>
  <c r="AR254" i="2"/>
  <c r="AR255" i="2"/>
  <c r="AR256" i="2"/>
  <c r="AR260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6" i="2"/>
  <c r="AS257" i="2"/>
  <c r="AS258" i="2"/>
  <c r="AS259" i="2"/>
  <c r="AS261" i="2"/>
  <c r="AS254" i="2"/>
  <c r="AS255" i="2"/>
  <c r="AS256" i="2"/>
  <c r="AS260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6" i="2"/>
  <c r="AT257" i="2"/>
  <c r="AT258" i="2"/>
  <c r="AT259" i="2"/>
  <c r="AT261" i="2"/>
  <c r="AT254" i="2"/>
  <c r="AT255" i="2"/>
  <c r="AT256" i="2"/>
  <c r="AT260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6" i="2"/>
  <c r="AU257" i="2"/>
  <c r="AU258" i="2"/>
  <c r="AU259" i="2"/>
  <c r="AU261" i="2"/>
  <c r="AU254" i="2"/>
  <c r="AU255" i="2"/>
  <c r="AU256" i="2"/>
  <c r="AU260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6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F254" i="2"/>
  <c r="AF255" i="2"/>
  <c r="AF256" i="2"/>
  <c r="AF260" i="2"/>
  <c r="AF257" i="2"/>
  <c r="AF258" i="2"/>
  <c r="AF259" i="2"/>
  <c r="AF261" i="2"/>
  <c r="AF262" i="2"/>
  <c r="AF263" i="2"/>
  <c r="AF264" i="2"/>
  <c r="AF265" i="2"/>
  <c r="AF266" i="2"/>
  <c r="AF267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7" i="2"/>
  <c r="AF286" i="2"/>
  <c r="K281" i="2"/>
  <c r="B260" i="2"/>
  <c r="T279" i="2"/>
  <c r="B257" i="2"/>
  <c r="R279" i="2"/>
  <c r="Q279" i="2"/>
  <c r="K279" i="2"/>
  <c r="J279" i="2"/>
  <c r="H279" i="2"/>
  <c r="B258" i="2"/>
  <c r="D279" i="2"/>
  <c r="R273" i="2"/>
  <c r="B259" i="2"/>
  <c r="J273" i="2"/>
  <c r="D273" i="2"/>
  <c r="B271" i="2"/>
  <c r="B269" i="2"/>
  <c r="B263" i="2"/>
  <c r="R268" i="2"/>
  <c r="B262" i="2"/>
  <c r="J268" i="2"/>
  <c r="B261" i="2"/>
  <c r="D268" i="2"/>
  <c r="B268" i="2"/>
  <c r="B267" i="2"/>
  <c r="B266" i="2"/>
  <c r="B265" i="2"/>
  <c r="B264" i="2"/>
  <c r="R263" i="2"/>
  <c r="J263" i="2"/>
  <c r="D263" i="2"/>
  <c r="R257" i="2"/>
  <c r="J257" i="2"/>
  <c r="D257" i="2"/>
  <c r="K255" i="2"/>
  <c r="T253" i="2"/>
  <c r="Q253" i="2"/>
  <c r="K253" i="2"/>
  <c r="J253" i="2"/>
  <c r="D253" i="2"/>
  <c r="AG216" i="2"/>
  <c r="AG219" i="2"/>
  <c r="AG220" i="2"/>
  <c r="AG223" i="2"/>
  <c r="AG211" i="2"/>
  <c r="AG212" i="2"/>
  <c r="AG213" i="2"/>
  <c r="AG214" i="2"/>
  <c r="AG215" i="2"/>
  <c r="AG217" i="2"/>
  <c r="AG218" i="2"/>
  <c r="AG221" i="2"/>
  <c r="AG222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1" i="2"/>
  <c r="AH216" i="2"/>
  <c r="AH219" i="2"/>
  <c r="AH220" i="2"/>
  <c r="AH223" i="2"/>
  <c r="AH211" i="2"/>
  <c r="AH212" i="2"/>
  <c r="AH213" i="2"/>
  <c r="AH214" i="2"/>
  <c r="AH215" i="2"/>
  <c r="AH217" i="2"/>
  <c r="AH218" i="2"/>
  <c r="AH221" i="2"/>
  <c r="AH222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1" i="2"/>
  <c r="AI216" i="2"/>
  <c r="AI219" i="2"/>
  <c r="AI220" i="2"/>
  <c r="AI223" i="2"/>
  <c r="AI211" i="2"/>
  <c r="AI212" i="2"/>
  <c r="AI213" i="2"/>
  <c r="AI214" i="2"/>
  <c r="AI215" i="2"/>
  <c r="AI217" i="2"/>
  <c r="AI218" i="2"/>
  <c r="AI221" i="2"/>
  <c r="AI222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1" i="2"/>
  <c r="AJ216" i="2"/>
  <c r="AJ219" i="2"/>
  <c r="AJ220" i="2"/>
  <c r="AJ223" i="2"/>
  <c r="AJ211" i="2"/>
  <c r="AJ212" i="2"/>
  <c r="AJ213" i="2"/>
  <c r="AJ214" i="2"/>
  <c r="AJ215" i="2"/>
  <c r="AJ217" i="2"/>
  <c r="AJ218" i="2"/>
  <c r="AJ221" i="2"/>
  <c r="AJ222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1" i="2"/>
  <c r="AK216" i="2"/>
  <c r="AK219" i="2"/>
  <c r="AK220" i="2"/>
  <c r="AK223" i="2"/>
  <c r="AK211" i="2"/>
  <c r="AK212" i="2"/>
  <c r="AK213" i="2"/>
  <c r="AK214" i="2"/>
  <c r="AK215" i="2"/>
  <c r="AK217" i="2"/>
  <c r="AK218" i="2"/>
  <c r="AK221" i="2"/>
  <c r="AK222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1" i="2"/>
  <c r="AL216" i="2"/>
  <c r="AL219" i="2"/>
  <c r="AL220" i="2"/>
  <c r="AL223" i="2"/>
  <c r="AL211" i="2"/>
  <c r="AL212" i="2"/>
  <c r="AL213" i="2"/>
  <c r="AL214" i="2"/>
  <c r="AL215" i="2"/>
  <c r="AL217" i="2"/>
  <c r="AL218" i="2"/>
  <c r="AL221" i="2"/>
  <c r="AL222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1" i="2"/>
  <c r="AM216" i="2"/>
  <c r="AM219" i="2"/>
  <c r="AM220" i="2"/>
  <c r="AM223" i="2"/>
  <c r="AM211" i="2"/>
  <c r="AM212" i="2"/>
  <c r="AM213" i="2"/>
  <c r="AM214" i="2"/>
  <c r="AM215" i="2"/>
  <c r="AM217" i="2"/>
  <c r="AM218" i="2"/>
  <c r="AM221" i="2"/>
  <c r="AM222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1" i="2"/>
  <c r="AN216" i="2"/>
  <c r="AN219" i="2"/>
  <c r="AN220" i="2"/>
  <c r="AN223" i="2"/>
  <c r="AN211" i="2"/>
  <c r="AN212" i="2"/>
  <c r="AN213" i="2"/>
  <c r="AN214" i="2"/>
  <c r="AN215" i="2"/>
  <c r="AN217" i="2"/>
  <c r="AN218" i="2"/>
  <c r="AN221" i="2"/>
  <c r="AN222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1" i="2"/>
  <c r="AO216" i="2"/>
  <c r="AO219" i="2"/>
  <c r="AO220" i="2"/>
  <c r="AO223" i="2"/>
  <c r="AO211" i="2"/>
  <c r="AO212" i="2"/>
  <c r="AO213" i="2"/>
  <c r="AO214" i="2"/>
  <c r="AO215" i="2"/>
  <c r="AO217" i="2"/>
  <c r="AO218" i="2"/>
  <c r="AO221" i="2"/>
  <c r="AO222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1" i="2"/>
  <c r="AP216" i="2"/>
  <c r="AP219" i="2"/>
  <c r="AP220" i="2"/>
  <c r="AP223" i="2"/>
  <c r="AP211" i="2"/>
  <c r="AP212" i="2"/>
  <c r="AP213" i="2"/>
  <c r="AP214" i="2"/>
  <c r="AP215" i="2"/>
  <c r="AP217" i="2"/>
  <c r="AP218" i="2"/>
  <c r="AP221" i="2"/>
  <c r="AP222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1" i="2"/>
  <c r="AQ216" i="2"/>
  <c r="AQ219" i="2"/>
  <c r="AQ220" i="2"/>
  <c r="AQ223" i="2"/>
  <c r="AQ211" i="2"/>
  <c r="AQ212" i="2"/>
  <c r="AQ213" i="2"/>
  <c r="AQ214" i="2"/>
  <c r="AQ215" i="2"/>
  <c r="AQ217" i="2"/>
  <c r="AQ218" i="2"/>
  <c r="AQ221" i="2"/>
  <c r="AQ222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1" i="2"/>
  <c r="AR216" i="2"/>
  <c r="AR219" i="2"/>
  <c r="AR220" i="2"/>
  <c r="AR223" i="2"/>
  <c r="AR211" i="2"/>
  <c r="AR212" i="2"/>
  <c r="AR213" i="2"/>
  <c r="AR214" i="2"/>
  <c r="AR215" i="2"/>
  <c r="AR217" i="2"/>
  <c r="AR218" i="2"/>
  <c r="AR221" i="2"/>
  <c r="AR222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1" i="2"/>
  <c r="AS216" i="2"/>
  <c r="AS219" i="2"/>
  <c r="AS220" i="2"/>
  <c r="AS223" i="2"/>
  <c r="AS211" i="2"/>
  <c r="AS212" i="2"/>
  <c r="AS213" i="2"/>
  <c r="AS214" i="2"/>
  <c r="AS215" i="2"/>
  <c r="AS217" i="2"/>
  <c r="AS218" i="2"/>
  <c r="AS221" i="2"/>
  <c r="AS222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1" i="2"/>
  <c r="AT216" i="2"/>
  <c r="AT219" i="2"/>
  <c r="AT220" i="2"/>
  <c r="AT223" i="2"/>
  <c r="AT211" i="2"/>
  <c r="AT212" i="2"/>
  <c r="AT213" i="2"/>
  <c r="AT214" i="2"/>
  <c r="AT215" i="2"/>
  <c r="AT217" i="2"/>
  <c r="AT218" i="2"/>
  <c r="AT221" i="2"/>
  <c r="AT222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1" i="2"/>
  <c r="AU216" i="2"/>
  <c r="AU219" i="2"/>
  <c r="AU220" i="2"/>
  <c r="AU223" i="2"/>
  <c r="AU211" i="2"/>
  <c r="AU212" i="2"/>
  <c r="AU213" i="2"/>
  <c r="AU214" i="2"/>
  <c r="AU215" i="2"/>
  <c r="AU217" i="2"/>
  <c r="AU218" i="2"/>
  <c r="AU221" i="2"/>
  <c r="AU222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1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2" i="2"/>
  <c r="AF241" i="2"/>
  <c r="B213" i="2"/>
  <c r="K238" i="2"/>
  <c r="B217" i="2"/>
  <c r="T236" i="2"/>
  <c r="B214" i="2"/>
  <c r="R236" i="2"/>
  <c r="Q236" i="2"/>
  <c r="K236" i="2"/>
  <c r="J236" i="2"/>
  <c r="H236" i="2"/>
  <c r="B215" i="2"/>
  <c r="D236" i="2"/>
  <c r="R230" i="2"/>
  <c r="B216" i="2"/>
  <c r="J230" i="2"/>
  <c r="D230" i="2"/>
  <c r="B228" i="2"/>
  <c r="B226" i="2"/>
  <c r="B220" i="2"/>
  <c r="R225" i="2"/>
  <c r="B219" i="2"/>
  <c r="J225" i="2"/>
  <c r="B218" i="2"/>
  <c r="D225" i="2"/>
  <c r="B225" i="2"/>
  <c r="B224" i="2"/>
  <c r="B223" i="2"/>
  <c r="B222" i="2"/>
  <c r="B221" i="2"/>
  <c r="R220" i="2"/>
  <c r="J220" i="2"/>
  <c r="D220" i="2"/>
  <c r="R214" i="2"/>
  <c r="J214" i="2"/>
  <c r="D214" i="2"/>
  <c r="K212" i="2"/>
  <c r="B212" i="2"/>
  <c r="T210" i="2"/>
  <c r="Q210" i="2"/>
  <c r="K210" i="2"/>
  <c r="J210" i="2"/>
  <c r="D210" i="2"/>
  <c r="AF182" i="2"/>
  <c r="B168" i="2"/>
  <c r="AG168" i="2"/>
  <c r="AG173" i="2"/>
  <c r="AG174" i="2"/>
  <c r="AG177" i="2"/>
  <c r="AG166" i="2"/>
  <c r="AG167" i="2"/>
  <c r="AG169" i="2"/>
  <c r="AG170" i="2"/>
  <c r="AG171" i="2"/>
  <c r="AG172" i="2"/>
  <c r="AG175" i="2"/>
  <c r="AG176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8" i="2"/>
  <c r="AH168" i="2"/>
  <c r="AH173" i="2"/>
  <c r="AH174" i="2"/>
  <c r="AH177" i="2"/>
  <c r="AH166" i="2"/>
  <c r="AH167" i="2"/>
  <c r="AH169" i="2"/>
  <c r="AH170" i="2"/>
  <c r="AH171" i="2"/>
  <c r="AH172" i="2"/>
  <c r="AH175" i="2"/>
  <c r="AH176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8" i="2"/>
  <c r="AI168" i="2"/>
  <c r="AI173" i="2"/>
  <c r="AI174" i="2"/>
  <c r="AI177" i="2"/>
  <c r="AI166" i="2"/>
  <c r="AI167" i="2"/>
  <c r="AI169" i="2"/>
  <c r="AI170" i="2"/>
  <c r="AI171" i="2"/>
  <c r="AI172" i="2"/>
  <c r="AI175" i="2"/>
  <c r="AI176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8" i="2"/>
  <c r="AJ168" i="2"/>
  <c r="AJ173" i="2"/>
  <c r="AJ174" i="2"/>
  <c r="AJ177" i="2"/>
  <c r="AJ166" i="2"/>
  <c r="AJ167" i="2"/>
  <c r="AJ169" i="2"/>
  <c r="AJ170" i="2"/>
  <c r="AJ171" i="2"/>
  <c r="AJ172" i="2"/>
  <c r="AJ175" i="2"/>
  <c r="AJ176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8" i="2"/>
  <c r="AK168" i="2"/>
  <c r="AK173" i="2"/>
  <c r="AK174" i="2"/>
  <c r="AK177" i="2"/>
  <c r="AK166" i="2"/>
  <c r="AK167" i="2"/>
  <c r="AK169" i="2"/>
  <c r="AK170" i="2"/>
  <c r="AK171" i="2"/>
  <c r="AK172" i="2"/>
  <c r="AK175" i="2"/>
  <c r="AK176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8" i="2"/>
  <c r="AL168" i="2"/>
  <c r="AL173" i="2"/>
  <c r="AL174" i="2"/>
  <c r="AL177" i="2"/>
  <c r="AL166" i="2"/>
  <c r="AL167" i="2"/>
  <c r="AL169" i="2"/>
  <c r="AL170" i="2"/>
  <c r="AL171" i="2"/>
  <c r="AL172" i="2"/>
  <c r="AL175" i="2"/>
  <c r="AL176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8" i="2"/>
  <c r="AM168" i="2"/>
  <c r="AM173" i="2"/>
  <c r="AM174" i="2"/>
  <c r="AM177" i="2"/>
  <c r="AM166" i="2"/>
  <c r="AM167" i="2"/>
  <c r="AM169" i="2"/>
  <c r="AM170" i="2"/>
  <c r="AM171" i="2"/>
  <c r="AM172" i="2"/>
  <c r="AM175" i="2"/>
  <c r="AM176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8" i="2"/>
  <c r="AN168" i="2"/>
  <c r="AN173" i="2"/>
  <c r="AN174" i="2"/>
  <c r="AN177" i="2"/>
  <c r="AN166" i="2"/>
  <c r="AN167" i="2"/>
  <c r="AN169" i="2"/>
  <c r="AN170" i="2"/>
  <c r="AN171" i="2"/>
  <c r="AN172" i="2"/>
  <c r="AN175" i="2"/>
  <c r="AN176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8" i="2"/>
  <c r="AO168" i="2"/>
  <c r="AO173" i="2"/>
  <c r="AO174" i="2"/>
  <c r="AO177" i="2"/>
  <c r="AO166" i="2"/>
  <c r="AO167" i="2"/>
  <c r="AO169" i="2"/>
  <c r="AO170" i="2"/>
  <c r="AO171" i="2"/>
  <c r="AO172" i="2"/>
  <c r="AO175" i="2"/>
  <c r="AO176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8" i="2"/>
  <c r="AP168" i="2"/>
  <c r="AP173" i="2"/>
  <c r="AP174" i="2"/>
  <c r="AP177" i="2"/>
  <c r="AP166" i="2"/>
  <c r="AP167" i="2"/>
  <c r="AP169" i="2"/>
  <c r="AP170" i="2"/>
  <c r="AP171" i="2"/>
  <c r="AP172" i="2"/>
  <c r="AP175" i="2"/>
  <c r="AP176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8" i="2"/>
  <c r="AQ168" i="2"/>
  <c r="AQ173" i="2"/>
  <c r="AQ174" i="2"/>
  <c r="AQ177" i="2"/>
  <c r="AQ166" i="2"/>
  <c r="AQ167" i="2"/>
  <c r="AQ169" i="2"/>
  <c r="AQ170" i="2"/>
  <c r="AQ171" i="2"/>
  <c r="AQ172" i="2"/>
  <c r="AQ175" i="2"/>
  <c r="AQ176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8" i="2"/>
  <c r="AR168" i="2"/>
  <c r="AR173" i="2"/>
  <c r="AR174" i="2"/>
  <c r="AR177" i="2"/>
  <c r="AR166" i="2"/>
  <c r="AR167" i="2"/>
  <c r="AR169" i="2"/>
  <c r="AR170" i="2"/>
  <c r="AR171" i="2"/>
  <c r="AR172" i="2"/>
  <c r="AR175" i="2"/>
  <c r="AR176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8" i="2"/>
  <c r="AS168" i="2"/>
  <c r="AS173" i="2"/>
  <c r="AS174" i="2"/>
  <c r="AS177" i="2"/>
  <c r="AS166" i="2"/>
  <c r="AS167" i="2"/>
  <c r="AS169" i="2"/>
  <c r="AS170" i="2"/>
  <c r="AS171" i="2"/>
  <c r="AS172" i="2"/>
  <c r="AS175" i="2"/>
  <c r="AS176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8" i="2"/>
  <c r="AT168" i="2"/>
  <c r="AT173" i="2"/>
  <c r="AT174" i="2"/>
  <c r="AT177" i="2"/>
  <c r="AT166" i="2"/>
  <c r="AT167" i="2"/>
  <c r="AT169" i="2"/>
  <c r="AT170" i="2"/>
  <c r="AT171" i="2"/>
  <c r="AT172" i="2"/>
  <c r="AT175" i="2"/>
  <c r="AT176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8" i="2"/>
  <c r="AU168" i="2"/>
  <c r="AU173" i="2"/>
  <c r="AU174" i="2"/>
  <c r="AU177" i="2"/>
  <c r="AU166" i="2"/>
  <c r="AU167" i="2"/>
  <c r="AU169" i="2"/>
  <c r="AU170" i="2"/>
  <c r="AU171" i="2"/>
  <c r="AU172" i="2"/>
  <c r="AU175" i="2"/>
  <c r="AU176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8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F166" i="2"/>
  <c r="AF167" i="2"/>
  <c r="AF169" i="2"/>
  <c r="AF170" i="2"/>
  <c r="AF168" i="2"/>
  <c r="AF171" i="2"/>
  <c r="AF172" i="2"/>
  <c r="AF173" i="2"/>
  <c r="AF174" i="2"/>
  <c r="AF175" i="2"/>
  <c r="AF176" i="2"/>
  <c r="AF177" i="2"/>
  <c r="AF178" i="2"/>
  <c r="AF179" i="2"/>
  <c r="AF180" i="2"/>
  <c r="AF181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8" i="2"/>
  <c r="AF17" i="2"/>
  <c r="B4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8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8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8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8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8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8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8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8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8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8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8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8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8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8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8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8" i="2"/>
  <c r="AS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T37" i="2"/>
  <c r="AU37" i="2"/>
  <c r="AF37" i="2"/>
  <c r="K29" i="2"/>
  <c r="B8" i="2"/>
  <c r="T27" i="2"/>
  <c r="B5" i="2"/>
  <c r="R27" i="2"/>
  <c r="Q27" i="2"/>
  <c r="K27" i="2"/>
  <c r="J27" i="2"/>
  <c r="H27" i="2"/>
  <c r="B6" i="2"/>
  <c r="D27" i="2"/>
  <c r="R21" i="2"/>
  <c r="B7" i="2"/>
  <c r="J21" i="2"/>
  <c r="D21" i="2"/>
  <c r="B19" i="2"/>
  <c r="B17" i="2"/>
  <c r="B11" i="2"/>
  <c r="R16" i="2"/>
  <c r="B10" i="2"/>
  <c r="J16" i="2"/>
  <c r="B9" i="2"/>
  <c r="D16" i="2"/>
  <c r="B16" i="2"/>
  <c r="B15" i="2"/>
  <c r="B14" i="2"/>
  <c r="B13" i="2"/>
  <c r="B12" i="2"/>
  <c r="R11" i="2"/>
  <c r="J11" i="2"/>
  <c r="D11" i="2"/>
  <c r="R5" i="2"/>
  <c r="J5" i="2"/>
  <c r="D5" i="2"/>
  <c r="K3" i="2"/>
  <c r="B3" i="2"/>
  <c r="T1" i="2"/>
  <c r="Q1" i="2"/>
  <c r="K1" i="2"/>
  <c r="J1" i="2"/>
  <c r="D1" i="2"/>
  <c r="AF124" i="2"/>
  <c r="AF126" i="2"/>
  <c r="AF127" i="2"/>
  <c r="AF133" i="2"/>
  <c r="AF125" i="2"/>
  <c r="AF128" i="2"/>
  <c r="AF129" i="2"/>
  <c r="AF130" i="2"/>
  <c r="AF131" i="2"/>
  <c r="AF132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4" i="2"/>
  <c r="AF153" i="2"/>
  <c r="AG83" i="2"/>
  <c r="AG85" i="2"/>
  <c r="AG86" i="2"/>
  <c r="AG87" i="2"/>
  <c r="AG82" i="2"/>
  <c r="AG84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2" i="2"/>
  <c r="AI42" i="2"/>
  <c r="AI43" i="2"/>
  <c r="AI44" i="2"/>
  <c r="AI46" i="2"/>
  <c r="AI45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2" i="2"/>
  <c r="AM45" i="2"/>
  <c r="AM48" i="2"/>
  <c r="AM51" i="2"/>
  <c r="AM53" i="2"/>
  <c r="AM42" i="2"/>
  <c r="AM43" i="2"/>
  <c r="AM44" i="2"/>
  <c r="AM46" i="2"/>
  <c r="AM47" i="2"/>
  <c r="AM49" i="2"/>
  <c r="AM50" i="2"/>
  <c r="AM52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1" i="2"/>
  <c r="AN45" i="2"/>
  <c r="AN48" i="2"/>
  <c r="AN51" i="2"/>
  <c r="AN53" i="2"/>
  <c r="AN42" i="2"/>
  <c r="AN43" i="2"/>
  <c r="AN44" i="2"/>
  <c r="AN46" i="2"/>
  <c r="AN47" i="2"/>
  <c r="AN49" i="2"/>
  <c r="AN50" i="2"/>
  <c r="AN52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1" i="2"/>
  <c r="AO45" i="2"/>
  <c r="AO48" i="2"/>
  <c r="AO51" i="2"/>
  <c r="AO53" i="2"/>
  <c r="AO42" i="2"/>
  <c r="AO43" i="2"/>
  <c r="AO44" i="2"/>
  <c r="AO46" i="2"/>
  <c r="AO47" i="2"/>
  <c r="AO49" i="2"/>
  <c r="AO50" i="2"/>
  <c r="AO52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1" i="2"/>
  <c r="AP45" i="2"/>
  <c r="AP48" i="2"/>
  <c r="AP51" i="2"/>
  <c r="AP53" i="2"/>
  <c r="AP42" i="2"/>
  <c r="AP43" i="2"/>
  <c r="AP44" i="2"/>
  <c r="AP46" i="2"/>
  <c r="AP47" i="2"/>
  <c r="AP49" i="2"/>
  <c r="AP50" i="2"/>
  <c r="AP52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1" i="2"/>
  <c r="AQ45" i="2"/>
  <c r="AQ48" i="2"/>
  <c r="AQ51" i="2"/>
  <c r="AQ53" i="2"/>
  <c r="AQ42" i="2"/>
  <c r="AQ43" i="2"/>
  <c r="AQ44" i="2"/>
  <c r="AQ46" i="2"/>
  <c r="AQ47" i="2"/>
  <c r="AQ49" i="2"/>
  <c r="AQ50" i="2"/>
  <c r="AQ52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1" i="2"/>
  <c r="AR45" i="2"/>
  <c r="AR48" i="2"/>
  <c r="AR51" i="2"/>
  <c r="AR53" i="2"/>
  <c r="AR42" i="2"/>
  <c r="AR43" i="2"/>
  <c r="AR44" i="2"/>
  <c r="AR46" i="2"/>
  <c r="AR47" i="2"/>
  <c r="AR49" i="2"/>
  <c r="AR50" i="2"/>
  <c r="AR52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1" i="2"/>
  <c r="AS45" i="2"/>
  <c r="AS48" i="2"/>
  <c r="AS51" i="2"/>
  <c r="AS53" i="2"/>
  <c r="AS42" i="2"/>
  <c r="AS43" i="2"/>
  <c r="AS44" i="2"/>
  <c r="AS46" i="2"/>
  <c r="AS47" i="2"/>
  <c r="AS49" i="2"/>
  <c r="AS50" i="2"/>
  <c r="AS52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1" i="2"/>
  <c r="AT45" i="2"/>
  <c r="AT48" i="2"/>
  <c r="AT51" i="2"/>
  <c r="AT53" i="2"/>
  <c r="AT42" i="2"/>
  <c r="AT43" i="2"/>
  <c r="AT44" i="2"/>
  <c r="AT46" i="2"/>
  <c r="AT47" i="2"/>
  <c r="AT49" i="2"/>
  <c r="AT50" i="2"/>
  <c r="AT52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1" i="2"/>
  <c r="AU45" i="2"/>
  <c r="AU48" i="2"/>
  <c r="AU51" i="2"/>
  <c r="AU53" i="2"/>
  <c r="AU42" i="2"/>
  <c r="AU43" i="2"/>
  <c r="AU44" i="2"/>
  <c r="AU46" i="2"/>
  <c r="AU47" i="2"/>
  <c r="AU49" i="2"/>
  <c r="AU50" i="2"/>
  <c r="AU52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1" i="2"/>
  <c r="AM72" i="2"/>
  <c r="AN72" i="2"/>
  <c r="AO72" i="2"/>
  <c r="AP72" i="2"/>
  <c r="AQ72" i="2"/>
  <c r="AR72" i="2"/>
  <c r="AS72" i="2"/>
  <c r="AT72" i="2"/>
  <c r="AU72" i="2"/>
  <c r="AG45" i="2"/>
  <c r="AG48" i="2"/>
  <c r="AG51" i="2"/>
  <c r="AG53" i="2"/>
  <c r="AG42" i="2"/>
  <c r="AG43" i="2"/>
  <c r="AG44" i="2"/>
  <c r="AG46" i="2"/>
  <c r="AG47" i="2"/>
  <c r="AG49" i="2"/>
  <c r="AG50" i="2"/>
  <c r="AG52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1" i="2"/>
  <c r="AH45" i="2"/>
  <c r="AH48" i="2"/>
  <c r="AH51" i="2"/>
  <c r="AH53" i="2"/>
  <c r="AH42" i="2"/>
  <c r="AH43" i="2"/>
  <c r="AH44" i="2"/>
  <c r="AH46" i="2"/>
  <c r="AH47" i="2"/>
  <c r="AH49" i="2"/>
  <c r="AH50" i="2"/>
  <c r="AH52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1" i="2"/>
  <c r="AI71" i="2"/>
  <c r="AJ45" i="2"/>
  <c r="AJ48" i="2"/>
  <c r="AJ51" i="2"/>
  <c r="AJ53" i="2"/>
  <c r="AJ42" i="2"/>
  <c r="AJ43" i="2"/>
  <c r="AJ44" i="2"/>
  <c r="AJ46" i="2"/>
  <c r="AJ47" i="2"/>
  <c r="AJ49" i="2"/>
  <c r="AJ50" i="2"/>
  <c r="AJ52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1" i="2"/>
  <c r="AK45" i="2"/>
  <c r="AK48" i="2"/>
  <c r="AK51" i="2"/>
  <c r="AK53" i="2"/>
  <c r="AK42" i="2"/>
  <c r="AK43" i="2"/>
  <c r="AK44" i="2"/>
  <c r="AK46" i="2"/>
  <c r="AK47" i="2"/>
  <c r="AK49" i="2"/>
  <c r="AK50" i="2"/>
  <c r="AK52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1" i="2"/>
  <c r="AL45" i="2"/>
  <c r="AL48" i="2"/>
  <c r="AL51" i="2"/>
  <c r="AL53" i="2"/>
  <c r="AL42" i="2"/>
  <c r="AL43" i="2"/>
  <c r="AL44" i="2"/>
  <c r="AL46" i="2"/>
  <c r="AL47" i="2"/>
  <c r="AL49" i="2"/>
  <c r="AL50" i="2"/>
  <c r="AL52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1" i="2"/>
  <c r="AG72" i="2"/>
  <c r="AH72" i="2"/>
  <c r="AJ72" i="2"/>
  <c r="AK72" i="2"/>
  <c r="AL72" i="2"/>
  <c r="AF42" i="2"/>
  <c r="AF43" i="2"/>
  <c r="AF44" i="2"/>
  <c r="AF46" i="2"/>
  <c r="AF45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2" i="2"/>
  <c r="AF71" i="2"/>
  <c r="AQ82" i="2"/>
  <c r="AQ84" i="2"/>
  <c r="AQ88" i="2"/>
  <c r="AQ89" i="2"/>
  <c r="AQ83" i="2"/>
  <c r="AQ85" i="2"/>
  <c r="AQ86" i="2"/>
  <c r="AQ87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1" i="2"/>
  <c r="AR82" i="2"/>
  <c r="AR84" i="2"/>
  <c r="AR88" i="2"/>
  <c r="AR89" i="2"/>
  <c r="AR83" i="2"/>
  <c r="AR85" i="2"/>
  <c r="AR86" i="2"/>
  <c r="AR87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1" i="2"/>
  <c r="AS82" i="2"/>
  <c r="AS84" i="2"/>
  <c r="AS88" i="2"/>
  <c r="AS89" i="2"/>
  <c r="AS83" i="2"/>
  <c r="AS85" i="2"/>
  <c r="AS86" i="2"/>
  <c r="AS87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1" i="2"/>
  <c r="AT82" i="2"/>
  <c r="AT84" i="2"/>
  <c r="AT88" i="2"/>
  <c r="AT89" i="2"/>
  <c r="AT83" i="2"/>
  <c r="AT85" i="2"/>
  <c r="AT86" i="2"/>
  <c r="AT87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1" i="2"/>
  <c r="AU82" i="2"/>
  <c r="AU84" i="2"/>
  <c r="AU88" i="2"/>
  <c r="AU89" i="2"/>
  <c r="AU83" i="2"/>
  <c r="AU85" i="2"/>
  <c r="AU86" i="2"/>
  <c r="AU87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1" i="2"/>
  <c r="AQ112" i="2"/>
  <c r="AR112" i="2"/>
  <c r="AS112" i="2"/>
  <c r="AT112" i="2"/>
  <c r="AU112" i="2"/>
  <c r="AH82" i="2"/>
  <c r="AH84" i="2"/>
  <c r="AH88" i="2"/>
  <c r="AH89" i="2"/>
  <c r="AH83" i="2"/>
  <c r="AH85" i="2"/>
  <c r="AH86" i="2"/>
  <c r="AH87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1" i="2"/>
  <c r="AI82" i="2"/>
  <c r="AI84" i="2"/>
  <c r="AI88" i="2"/>
  <c r="AI89" i="2"/>
  <c r="AI83" i="2"/>
  <c r="AI85" i="2"/>
  <c r="AI86" i="2"/>
  <c r="AI87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1" i="2"/>
  <c r="AJ82" i="2"/>
  <c r="AJ84" i="2"/>
  <c r="AJ88" i="2"/>
  <c r="AJ89" i="2"/>
  <c r="AJ83" i="2"/>
  <c r="AJ85" i="2"/>
  <c r="AJ86" i="2"/>
  <c r="AJ87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1" i="2"/>
  <c r="AK82" i="2"/>
  <c r="AK84" i="2"/>
  <c r="AK88" i="2"/>
  <c r="AK89" i="2"/>
  <c r="AK83" i="2"/>
  <c r="AK85" i="2"/>
  <c r="AK86" i="2"/>
  <c r="AK87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1" i="2"/>
  <c r="AL82" i="2"/>
  <c r="AL84" i="2"/>
  <c r="AL88" i="2"/>
  <c r="AL89" i="2"/>
  <c r="AL83" i="2"/>
  <c r="AL85" i="2"/>
  <c r="AL86" i="2"/>
  <c r="AL87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1" i="2"/>
  <c r="AM82" i="2"/>
  <c r="AM84" i="2"/>
  <c r="AM88" i="2"/>
  <c r="AM89" i="2"/>
  <c r="AM83" i="2"/>
  <c r="AM85" i="2"/>
  <c r="AM86" i="2"/>
  <c r="AM87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1" i="2"/>
  <c r="AN82" i="2"/>
  <c r="AN84" i="2"/>
  <c r="AN88" i="2"/>
  <c r="AN89" i="2"/>
  <c r="AN83" i="2"/>
  <c r="AN85" i="2"/>
  <c r="AN86" i="2"/>
  <c r="AN87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1" i="2"/>
  <c r="AO82" i="2"/>
  <c r="AO84" i="2"/>
  <c r="AO88" i="2"/>
  <c r="AO89" i="2"/>
  <c r="AO83" i="2"/>
  <c r="AO85" i="2"/>
  <c r="AO86" i="2"/>
  <c r="AO87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1" i="2"/>
  <c r="AP82" i="2"/>
  <c r="AP84" i="2"/>
  <c r="AP88" i="2"/>
  <c r="AP89" i="2"/>
  <c r="AP83" i="2"/>
  <c r="AP85" i="2"/>
  <c r="AP86" i="2"/>
  <c r="AP87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1" i="2"/>
  <c r="AH112" i="2"/>
  <c r="AI112" i="2"/>
  <c r="AJ112" i="2"/>
  <c r="AK112" i="2"/>
  <c r="AL112" i="2"/>
  <c r="AM112" i="2"/>
  <c r="AN112" i="2"/>
  <c r="AO112" i="2"/>
  <c r="AP112" i="2"/>
  <c r="AF82" i="2"/>
  <c r="AF84" i="2"/>
  <c r="AF88" i="2"/>
  <c r="AF89" i="2"/>
  <c r="AF83" i="2"/>
  <c r="AF85" i="2"/>
  <c r="AF86" i="2"/>
  <c r="AF87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1" i="2"/>
  <c r="AF112" i="2"/>
  <c r="AG111" i="2"/>
  <c r="B43" i="2"/>
  <c r="B44" i="2"/>
  <c r="K193" i="2"/>
  <c r="B172" i="2"/>
  <c r="T191" i="2"/>
  <c r="B169" i="2"/>
  <c r="R191" i="2"/>
  <c r="Q191" i="2"/>
  <c r="K191" i="2"/>
  <c r="J191" i="2"/>
  <c r="H191" i="2"/>
  <c r="B170" i="2"/>
  <c r="D191" i="2"/>
  <c r="R185" i="2"/>
  <c r="B171" i="2"/>
  <c r="J185" i="2"/>
  <c r="D185" i="2"/>
  <c r="B183" i="2"/>
  <c r="B181" i="2"/>
  <c r="B175" i="2"/>
  <c r="R180" i="2"/>
  <c r="B174" i="2"/>
  <c r="J180" i="2"/>
  <c r="B173" i="2"/>
  <c r="D180" i="2"/>
  <c r="B180" i="2"/>
  <c r="B179" i="2"/>
  <c r="B178" i="2"/>
  <c r="B177" i="2"/>
  <c r="B176" i="2"/>
  <c r="R175" i="2"/>
  <c r="J175" i="2"/>
  <c r="D175" i="2"/>
  <c r="R169" i="2"/>
  <c r="J169" i="2"/>
  <c r="D169" i="2"/>
  <c r="K167" i="2"/>
  <c r="B167" i="2"/>
  <c r="T165" i="2"/>
  <c r="Q165" i="2"/>
  <c r="K165" i="2"/>
  <c r="J165" i="2"/>
  <c r="D165" i="2"/>
  <c r="AP124" i="2"/>
  <c r="AP126" i="2"/>
  <c r="AP127" i="2"/>
  <c r="AP133" i="2"/>
  <c r="AP125" i="2"/>
  <c r="AP128" i="2"/>
  <c r="AP129" i="2"/>
  <c r="AP130" i="2"/>
  <c r="AP131" i="2"/>
  <c r="AP132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4" i="2"/>
  <c r="AQ124" i="2"/>
  <c r="AQ126" i="2"/>
  <c r="AQ127" i="2"/>
  <c r="AQ133" i="2"/>
  <c r="AQ125" i="2"/>
  <c r="AQ128" i="2"/>
  <c r="AQ129" i="2"/>
  <c r="AQ130" i="2"/>
  <c r="AQ131" i="2"/>
  <c r="AQ132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4" i="2"/>
  <c r="AR124" i="2"/>
  <c r="AR126" i="2"/>
  <c r="AR127" i="2"/>
  <c r="AR133" i="2"/>
  <c r="AR125" i="2"/>
  <c r="AR128" i="2"/>
  <c r="AR129" i="2"/>
  <c r="AR130" i="2"/>
  <c r="AR131" i="2"/>
  <c r="AR132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4" i="2"/>
  <c r="AS124" i="2"/>
  <c r="AS126" i="2"/>
  <c r="AS127" i="2"/>
  <c r="AS133" i="2"/>
  <c r="AS125" i="2"/>
  <c r="AS128" i="2"/>
  <c r="AS129" i="2"/>
  <c r="AS130" i="2"/>
  <c r="AS131" i="2"/>
  <c r="AS132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4" i="2"/>
  <c r="AT124" i="2"/>
  <c r="AT126" i="2"/>
  <c r="AT127" i="2"/>
  <c r="AT133" i="2"/>
  <c r="AT125" i="2"/>
  <c r="AT128" i="2"/>
  <c r="AT129" i="2"/>
  <c r="AT130" i="2"/>
  <c r="AT131" i="2"/>
  <c r="AT132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4" i="2"/>
  <c r="AU124" i="2"/>
  <c r="AU126" i="2"/>
  <c r="AU127" i="2"/>
  <c r="AU133" i="2"/>
  <c r="AU125" i="2"/>
  <c r="AU128" i="2"/>
  <c r="AU129" i="2"/>
  <c r="AU130" i="2"/>
  <c r="AU131" i="2"/>
  <c r="AU132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4" i="2"/>
  <c r="AG124" i="2"/>
  <c r="AG126" i="2"/>
  <c r="AG127" i="2"/>
  <c r="AG133" i="2"/>
  <c r="AG125" i="2"/>
  <c r="AG128" i="2"/>
  <c r="AG129" i="2"/>
  <c r="AG130" i="2"/>
  <c r="AG131" i="2"/>
  <c r="AG132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4" i="2"/>
  <c r="AH124" i="2"/>
  <c r="AH126" i="2"/>
  <c r="AH127" i="2"/>
  <c r="AH133" i="2"/>
  <c r="AH125" i="2"/>
  <c r="AH128" i="2"/>
  <c r="AH129" i="2"/>
  <c r="AH130" i="2"/>
  <c r="AH131" i="2"/>
  <c r="AH132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4" i="2"/>
  <c r="AI124" i="2"/>
  <c r="AI126" i="2"/>
  <c r="AI127" i="2"/>
  <c r="AI133" i="2"/>
  <c r="AI125" i="2"/>
  <c r="AI128" i="2"/>
  <c r="AI129" i="2"/>
  <c r="AI130" i="2"/>
  <c r="AI131" i="2"/>
  <c r="AI132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4" i="2"/>
  <c r="AJ124" i="2"/>
  <c r="AJ126" i="2"/>
  <c r="AJ127" i="2"/>
  <c r="AJ133" i="2"/>
  <c r="AJ125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4" i="2"/>
  <c r="AK124" i="2"/>
  <c r="AK126" i="2"/>
  <c r="AK127" i="2"/>
  <c r="AK133" i="2"/>
  <c r="AK125" i="2"/>
  <c r="AK128" i="2"/>
  <c r="AK129" i="2"/>
  <c r="AK130" i="2"/>
  <c r="AK131" i="2"/>
  <c r="AK132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4" i="2"/>
  <c r="AL124" i="2"/>
  <c r="AL126" i="2"/>
  <c r="AL127" i="2"/>
  <c r="AL133" i="2"/>
  <c r="AL125" i="2"/>
  <c r="AL128" i="2"/>
  <c r="AL129" i="2"/>
  <c r="AL130" i="2"/>
  <c r="AL131" i="2"/>
  <c r="AL132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4" i="2"/>
  <c r="AM124" i="2"/>
  <c r="AM126" i="2"/>
  <c r="AM127" i="2"/>
  <c r="AM133" i="2"/>
  <c r="AM125" i="2"/>
  <c r="AM128" i="2"/>
  <c r="AM129" i="2"/>
  <c r="AM130" i="2"/>
  <c r="AM131" i="2"/>
  <c r="AM132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4" i="2"/>
  <c r="AN124" i="2"/>
  <c r="AN126" i="2"/>
  <c r="AN127" i="2"/>
  <c r="AN133" i="2"/>
  <c r="AN125" i="2"/>
  <c r="AN128" i="2"/>
  <c r="AN129" i="2"/>
  <c r="AN130" i="2"/>
  <c r="AN131" i="2"/>
  <c r="AN132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4" i="2"/>
  <c r="AO124" i="2"/>
  <c r="AO126" i="2"/>
  <c r="AO127" i="2"/>
  <c r="AO133" i="2"/>
  <c r="AO125" i="2"/>
  <c r="AO128" i="2"/>
  <c r="AO129" i="2"/>
  <c r="AO130" i="2"/>
  <c r="AO131" i="2"/>
  <c r="AO132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4" i="2"/>
  <c r="AM153" i="2"/>
  <c r="AN153" i="2"/>
  <c r="AO153" i="2"/>
  <c r="AP153" i="2"/>
  <c r="AQ153" i="2"/>
  <c r="AR153" i="2"/>
  <c r="AS153" i="2"/>
  <c r="AT153" i="2"/>
  <c r="AU153" i="2"/>
  <c r="AG153" i="2"/>
  <c r="AH153" i="2"/>
  <c r="AI153" i="2"/>
  <c r="AJ153" i="2"/>
  <c r="AK153" i="2"/>
  <c r="AL153" i="2"/>
  <c r="B126" i="2"/>
  <c r="K151" i="2"/>
  <c r="B130" i="2"/>
  <c r="T149" i="2"/>
  <c r="B127" i="2"/>
  <c r="R149" i="2"/>
  <c r="Q149" i="2"/>
  <c r="K149" i="2"/>
  <c r="J149" i="2"/>
  <c r="H149" i="2"/>
  <c r="B128" i="2"/>
  <c r="D149" i="2"/>
  <c r="R143" i="2"/>
  <c r="B129" i="2"/>
  <c r="J143" i="2"/>
  <c r="D143" i="2"/>
  <c r="B141" i="2"/>
  <c r="B139" i="2"/>
  <c r="B133" i="2"/>
  <c r="R138" i="2"/>
  <c r="B132" i="2"/>
  <c r="J138" i="2"/>
  <c r="B131" i="2"/>
  <c r="D138" i="2"/>
  <c r="B138" i="2"/>
  <c r="B137" i="2"/>
  <c r="B136" i="2"/>
  <c r="B135" i="2"/>
  <c r="B134" i="2"/>
  <c r="R133" i="2"/>
  <c r="J133" i="2"/>
  <c r="D133" i="2"/>
  <c r="R127" i="2"/>
  <c r="J127" i="2"/>
  <c r="D127" i="2"/>
  <c r="K125" i="2"/>
  <c r="B125" i="2"/>
  <c r="T123" i="2"/>
  <c r="Q123" i="2"/>
  <c r="K123" i="2"/>
  <c r="J123" i="2"/>
  <c r="D123" i="2"/>
  <c r="B85" i="2"/>
  <c r="B84" i="2"/>
  <c r="K109" i="2"/>
  <c r="B88" i="2"/>
  <c r="T107" i="2"/>
  <c r="R107" i="2"/>
  <c r="Q107" i="2"/>
  <c r="K107" i="2"/>
  <c r="J107" i="2"/>
  <c r="H107" i="2"/>
  <c r="B86" i="2"/>
  <c r="D107" i="2"/>
  <c r="R101" i="2"/>
  <c r="B87" i="2"/>
  <c r="J101" i="2"/>
  <c r="D101" i="2"/>
  <c r="B99" i="2"/>
  <c r="B97" i="2"/>
  <c r="B91" i="2"/>
  <c r="R96" i="2"/>
  <c r="B90" i="2"/>
  <c r="J96" i="2"/>
  <c r="B89" i="2"/>
  <c r="D96" i="2"/>
  <c r="B96" i="2"/>
  <c r="B95" i="2"/>
  <c r="B94" i="2"/>
  <c r="B93" i="2"/>
  <c r="B92" i="2"/>
  <c r="R91" i="2"/>
  <c r="J91" i="2"/>
  <c r="D91" i="2"/>
  <c r="R85" i="2"/>
  <c r="J85" i="2"/>
  <c r="D85" i="2"/>
  <c r="K83" i="2"/>
  <c r="B83" i="2"/>
  <c r="T81" i="2"/>
  <c r="Q81" i="2"/>
  <c r="K81" i="2"/>
  <c r="J81" i="2"/>
  <c r="D81" i="2"/>
  <c r="B59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K69" i="2"/>
  <c r="Q67" i="2"/>
  <c r="R67" i="2"/>
  <c r="K67" i="2"/>
  <c r="J67" i="2"/>
  <c r="H67" i="2"/>
  <c r="J61" i="2"/>
  <c r="T67" i="2"/>
  <c r="R61" i="2"/>
  <c r="D67" i="2"/>
  <c r="D61" i="2"/>
  <c r="R56" i="2"/>
  <c r="J56" i="2"/>
  <c r="D56" i="2"/>
  <c r="R51" i="2"/>
  <c r="J51" i="2"/>
  <c r="D51" i="2"/>
  <c r="K41" i="2"/>
  <c r="J45" i="2"/>
  <c r="K43" i="2"/>
  <c r="T41" i="2"/>
  <c r="R45" i="2"/>
  <c r="D45" i="2"/>
  <c r="D41" i="2"/>
</calcChain>
</file>

<file path=xl/sharedStrings.xml><?xml version="1.0" encoding="utf-8"?>
<sst xmlns="http://schemas.openxmlformats.org/spreadsheetml/2006/main" count="1926" uniqueCount="248">
  <si>
    <t>Player</t>
  </si>
  <si>
    <t>Team</t>
  </si>
  <si>
    <t>GP</t>
  </si>
  <si>
    <t>MP</t>
  </si>
  <si>
    <t>GS</t>
  </si>
  <si>
    <t>Pass.Comp</t>
  </si>
  <si>
    <t>Pass.Att</t>
  </si>
  <si>
    <t>Pass.Att.per.90</t>
  </si>
  <si>
    <t>Pass.Comp.Pct</t>
  </si>
  <si>
    <t>rFreq.A3.opPasses</t>
  </si>
  <si>
    <t>rFreq.M3.opPasses</t>
  </si>
  <si>
    <t>rFreq.D3.opPasses</t>
  </si>
  <si>
    <t>A3opPass.Comp</t>
  </si>
  <si>
    <t>A3opPass.Att</t>
  </si>
  <si>
    <t>A3opPass.Att.per.90</t>
  </si>
  <si>
    <t>A3opPass.Comp.Pct</t>
  </si>
  <si>
    <t>M3opPass.Comp</t>
  </si>
  <si>
    <t>M3opPass.Att</t>
  </si>
  <si>
    <t>M3opPass.Att.per.90</t>
  </si>
  <si>
    <t>M3opPass.Comp.Pct</t>
  </si>
  <si>
    <t>D3opPass.Comp</t>
  </si>
  <si>
    <t>D3opPass.Att</t>
  </si>
  <si>
    <t>D3opPass.Att.per.90</t>
  </si>
  <si>
    <t>D3opPass.Comp.Pct</t>
  </si>
  <si>
    <t>D6opPass.Comp</t>
  </si>
  <si>
    <t>D6opPass.Att</t>
  </si>
  <si>
    <t>D6opPass.Comp.Pct</t>
  </si>
  <si>
    <t>D18opPass.Comp</t>
  </si>
  <si>
    <t>D18opPass.Att</t>
  </si>
  <si>
    <t>D18opPass.Comp.Pct</t>
  </si>
  <si>
    <t>DLopPass.Comp</t>
  </si>
  <si>
    <t>DLopPass.Att</t>
  </si>
  <si>
    <t>DLopPass.Comp.Pct</t>
  </si>
  <si>
    <t>DCopPass.Comp</t>
  </si>
  <si>
    <t>DCopPass.Att</t>
  </si>
  <si>
    <t>DCopPass.Comp.Pct</t>
  </si>
  <si>
    <t>DRopPass.Comp</t>
  </si>
  <si>
    <t>DRopPass.Att</t>
  </si>
  <si>
    <t>DRopPass.Comp.Pct</t>
  </si>
  <si>
    <t>DMLopPass.Comp</t>
  </si>
  <si>
    <t>DMLopPass.Att</t>
  </si>
  <si>
    <t>DMLopPass.Comp.Pct</t>
  </si>
  <si>
    <t>DMCopPass.Comp</t>
  </si>
  <si>
    <t>DMCopPass.Att</t>
  </si>
  <si>
    <t>DMCopPass.Comp.Pct</t>
  </si>
  <si>
    <t>DMRopPass.Comp</t>
  </si>
  <si>
    <t>DMRopPass.Att</t>
  </si>
  <si>
    <t>DMRopPass.Comp.Pct</t>
  </si>
  <si>
    <t>AMLopPass.Comp</t>
  </si>
  <si>
    <t>AMLopPass.Att</t>
  </si>
  <si>
    <t>AMLopPass.Comp.Pct</t>
  </si>
  <si>
    <t>AMCopPass.Comp</t>
  </si>
  <si>
    <t>AMCopPass.Att</t>
  </si>
  <si>
    <t>AMCopPass.Comp.Pct</t>
  </si>
  <si>
    <t>AMRopPass.Comp</t>
  </si>
  <si>
    <t>AMRopPass.Att</t>
  </si>
  <si>
    <t>AMRopPass.Comp.Pct</t>
  </si>
  <si>
    <t>ALopPass.Comp</t>
  </si>
  <si>
    <t>ALopPass.Att</t>
  </si>
  <si>
    <t>ALopPass.Comp.Pct</t>
  </si>
  <si>
    <t>ACopPass.Comp</t>
  </si>
  <si>
    <t>ACopPass.Att</t>
  </si>
  <si>
    <t>ACopPass.Comp.Pct</t>
  </si>
  <si>
    <t>ARopPass.Comp</t>
  </si>
  <si>
    <t>ARopPass.Att</t>
  </si>
  <si>
    <t>ARopPass.Comp.Pct</t>
  </si>
  <si>
    <t>A18opPass.Comp</t>
  </si>
  <si>
    <t>A18opPass.Att</t>
  </si>
  <si>
    <t>A18opPass.Comp.Pct</t>
  </si>
  <si>
    <t>A6opPass.Comp</t>
  </si>
  <si>
    <t>A6opPass.Att</t>
  </si>
  <si>
    <t>A6opPass.Comp.Pct</t>
  </si>
  <si>
    <t>Abily</t>
  </si>
  <si>
    <t>FRA</t>
  </si>
  <si>
    <t>Asseyi</t>
  </si>
  <si>
    <t>Bathy</t>
  </si>
  <si>
    <t>Bilbault</t>
  </si>
  <si>
    <t>Bouhaddi</t>
  </si>
  <si>
    <t>Brian</t>
  </si>
  <si>
    <t>USA</t>
  </si>
  <si>
    <t>Bussaglia</t>
  </si>
  <si>
    <t>Delie</t>
  </si>
  <si>
    <t>Dunn</t>
  </si>
  <si>
    <t>Engen</t>
  </si>
  <si>
    <t>Georges</t>
  </si>
  <si>
    <t>Hamraoui</t>
  </si>
  <si>
    <t>Heath</t>
  </si>
  <si>
    <t>Horan</t>
  </si>
  <si>
    <t>Houara</t>
  </si>
  <si>
    <t>Johnston</t>
  </si>
  <si>
    <t>Klingenberg</t>
  </si>
  <si>
    <t>Lavogez</t>
  </si>
  <si>
    <t>Le Sommer</t>
  </si>
  <si>
    <t>Lloyd</t>
  </si>
  <si>
    <t>Majri</t>
  </si>
  <si>
    <t>Morgan</t>
  </si>
  <si>
    <t>Necib</t>
  </si>
  <si>
    <t>O'Hara</t>
  </si>
  <si>
    <t>Press</t>
  </si>
  <si>
    <t>Pugh</t>
  </si>
  <si>
    <t>Sauerbrunn</t>
  </si>
  <si>
    <t>Solo</t>
  </si>
  <si>
    <t>Thomis</t>
  </si>
  <si>
    <t>Defensive 3rd</t>
  </si>
  <si>
    <t>Middle 3rd</t>
  </si>
  <si>
    <t>Attacking 3rd</t>
  </si>
  <si>
    <t>Row</t>
  </si>
  <si>
    <t>D6 Completed Passes</t>
  </si>
  <si>
    <t>D18 Completed Passes</t>
  </si>
  <si>
    <t>DL Completed Passes</t>
  </si>
  <si>
    <t>DC Completed Passes</t>
  </si>
  <si>
    <t>DR Completed Passes</t>
  </si>
  <si>
    <t>DML Completed Passes</t>
  </si>
  <si>
    <t>DMC Completed Passes</t>
  </si>
  <si>
    <t>DMR Completed Passes</t>
  </si>
  <si>
    <t>AML Completed Passes</t>
  </si>
  <si>
    <t>AMC Completed Passes</t>
  </si>
  <si>
    <t>AMR Completed Passes</t>
  </si>
  <si>
    <t>AL Completed Passes</t>
  </si>
  <si>
    <t>AC Completed Passes</t>
  </si>
  <si>
    <t>AR Completed Passes</t>
  </si>
  <si>
    <t>A18 Completed Passes</t>
  </si>
  <si>
    <t>A6 Completed Passes</t>
  </si>
  <si>
    <t>USA-CRC (2016 Olympics CONCACAF Qualifiers)</t>
  </si>
  <si>
    <t>USA-CAN (2016 Olympics CONCACAF Qualifiers)</t>
  </si>
  <si>
    <t>Acosta</t>
  </si>
  <si>
    <t>CRC</t>
  </si>
  <si>
    <t>Alvarado</t>
  </si>
  <si>
    <t>Barrantes</t>
  </si>
  <si>
    <t>D. Cruz</t>
  </si>
  <si>
    <t>Diaz</t>
  </si>
  <si>
    <t>G. Villalobos</t>
  </si>
  <si>
    <t>Granados</t>
  </si>
  <si>
    <t>Herrera</t>
  </si>
  <si>
    <t>Hinkle</t>
  </si>
  <si>
    <t>K. Villalobos</t>
  </si>
  <si>
    <t>Krieger</t>
  </si>
  <si>
    <t>Rodriguez</t>
  </si>
  <si>
    <t>S. Cruz</t>
  </si>
  <si>
    <t>Saenz</t>
  </si>
  <si>
    <t>Sanchez</t>
  </si>
  <si>
    <t>Venegas</t>
  </si>
  <si>
    <t>USA-MEX (2016 Olympics CONCACAF Qualifiers)</t>
  </si>
  <si>
    <t>Dominguez</t>
  </si>
  <si>
    <t>MEX</t>
  </si>
  <si>
    <t>Farias</t>
  </si>
  <si>
    <t>Flores</t>
  </si>
  <si>
    <t>Garciamendez</t>
  </si>
  <si>
    <t>Johnson</t>
  </si>
  <si>
    <t>Mejia</t>
  </si>
  <si>
    <t>Nieto</t>
  </si>
  <si>
    <t>Noyola</t>
  </si>
  <si>
    <t>Ocampo</t>
  </si>
  <si>
    <t>Perez</t>
  </si>
  <si>
    <t>Rangel</t>
  </si>
  <si>
    <t>Romero</t>
  </si>
  <si>
    <t>Samarzich</t>
  </si>
  <si>
    <t>Santiago</t>
  </si>
  <si>
    <t>Belanger</t>
  </si>
  <si>
    <t>CAN</t>
  </si>
  <si>
    <t>Buchanan</t>
  </si>
  <si>
    <t>Chapman</t>
  </si>
  <si>
    <t>Labbe</t>
  </si>
  <si>
    <t>Lawrence</t>
  </si>
  <si>
    <t>Matheson</t>
  </si>
  <si>
    <t>Prince</t>
  </si>
  <si>
    <t>Quinn</t>
  </si>
  <si>
    <t>Schmidt</t>
  </si>
  <si>
    <t>Scott</t>
  </si>
  <si>
    <t>Sinclair</t>
  </si>
  <si>
    <t>Sonnett</t>
  </si>
  <si>
    <t>Tancredi</t>
  </si>
  <si>
    <t>Wilkinson</t>
  </si>
  <si>
    <t>Zadorsky</t>
  </si>
  <si>
    <t>USA-IRL (2016 International Friendly)</t>
  </si>
  <si>
    <t>Byrne</t>
  </si>
  <si>
    <t>IRL</t>
  </si>
  <si>
    <t>Caldwell</t>
  </si>
  <si>
    <t>Campbell</t>
  </si>
  <si>
    <t>Connolly</t>
  </si>
  <si>
    <t>D. O'Sullivan</t>
  </si>
  <si>
    <t>De Burca</t>
  </si>
  <si>
    <t>Duggan</t>
  </si>
  <si>
    <t>F. O'Sullivan</t>
  </si>
  <si>
    <t>Gleeson</t>
  </si>
  <si>
    <t>Killeen</t>
  </si>
  <si>
    <t>Littlejohn</t>
  </si>
  <si>
    <t>McCabe</t>
  </si>
  <si>
    <t>McCaffrey</t>
  </si>
  <si>
    <t>Mewis</t>
  </si>
  <si>
    <t>O'Gorman</t>
  </si>
  <si>
    <t>O'Reilly</t>
  </si>
  <si>
    <t>Perry</t>
  </si>
  <si>
    <t>Roche</t>
  </si>
  <si>
    <t>Russell</t>
  </si>
  <si>
    <t>USA-ENG (2016 SheBelieves Cup)</t>
  </si>
  <si>
    <t>Aluko</t>
  </si>
  <si>
    <t>ENG</t>
  </si>
  <si>
    <t>Bardsley</t>
  </si>
  <si>
    <t>Bronze</t>
  </si>
  <si>
    <t>Carney</t>
  </si>
  <si>
    <t>Christiansen</t>
  </si>
  <si>
    <t>Flaherty</t>
  </si>
  <si>
    <t>Greenwood</t>
  </si>
  <si>
    <t>Houghton</t>
  </si>
  <si>
    <t>Kirby</t>
  </si>
  <si>
    <t>Nobbs</t>
  </si>
  <si>
    <t>Stokes</t>
  </si>
  <si>
    <t>Taylor</t>
  </si>
  <si>
    <t>Williams</t>
  </si>
  <si>
    <t>USA-FRA (2016 SheBelieves Cup)</t>
  </si>
  <si>
    <t>USA-GER (2016 SheBelieves Cup)</t>
  </si>
  <si>
    <t>Bartusiak</t>
  </si>
  <si>
    <t>GER</t>
  </si>
  <si>
    <t>Behringer</t>
  </si>
  <si>
    <t>Blasse</t>
  </si>
  <si>
    <t>Goebling</t>
  </si>
  <si>
    <t>Huth</t>
  </si>
  <si>
    <t>Islacker</t>
  </si>
  <si>
    <t>Kemme</t>
  </si>
  <si>
    <t>Kerschowski</t>
  </si>
  <si>
    <t>Maier</t>
  </si>
  <si>
    <t>Marozsan</t>
  </si>
  <si>
    <t>Mittag</t>
  </si>
  <si>
    <t>Peter</t>
  </si>
  <si>
    <t>Petermann</t>
  </si>
  <si>
    <t>Popp</t>
  </si>
  <si>
    <t>Schult</t>
  </si>
  <si>
    <t>USA-COL (2016 International Friendly 4/6)</t>
  </si>
  <si>
    <t>Arbelaez</t>
  </si>
  <si>
    <t>COL</t>
  </si>
  <si>
    <t>Arias</t>
  </si>
  <si>
    <t>Ariza</t>
  </si>
  <si>
    <t>Asprilla</t>
  </si>
  <si>
    <t>Cuesta</t>
  </si>
  <si>
    <t>Echeverri</t>
  </si>
  <si>
    <t>Gaitan</t>
  </si>
  <si>
    <t>Jamarillo</t>
  </si>
  <si>
    <t>Long</t>
  </si>
  <si>
    <t>Ospina</t>
  </si>
  <si>
    <t>Pineda</t>
  </si>
  <si>
    <t>Regnier</t>
  </si>
  <si>
    <t>Rincon</t>
  </si>
  <si>
    <t>RIncon</t>
  </si>
  <si>
    <t>Salazar</t>
  </si>
  <si>
    <t>Santos</t>
  </si>
  <si>
    <t>Usme</t>
  </si>
  <si>
    <t>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</si>
</sst>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auto="1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auto="1"/>
      </top>
      <bottom/>
      <diagonal/>
    </border>
    <border>
      <left/>
      <right style="thin">
        <color rgb="FFFFC000"/>
      </right>
      <top/>
      <bottom/>
      <diagonal/>
    </border>
    <border>
      <left/>
      <right style="thin">
        <color rgb="FFFFC000"/>
      </right>
      <top/>
      <bottom style="thin">
        <color auto="1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 style="thin">
        <color auto="1"/>
      </top>
      <bottom/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/>
      <top/>
      <bottom style="thin">
        <color auto="1"/>
      </bottom>
      <diagonal/>
    </border>
    <border>
      <left style="thin">
        <color auto="1"/>
      </left>
      <right style="thin">
        <color rgb="FFFFC000"/>
      </right>
      <top style="thin">
        <color auto="1"/>
      </top>
      <bottom/>
      <diagonal/>
    </border>
    <border>
      <left style="thin">
        <color auto="1"/>
      </left>
      <right style="thin">
        <color rgb="FFFFC000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rgb="FFFFC000"/>
      </right>
      <top/>
      <bottom style="thin">
        <color theme="0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 style="thin">
        <color auto="1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auto="1"/>
      </right>
      <top style="thin">
        <color rgb="FFFFC000"/>
      </top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rgb="FFFFC000"/>
      </right>
      <top style="thin">
        <color theme="1"/>
      </top>
      <bottom/>
      <diagonal/>
    </border>
    <border>
      <left style="thin">
        <color rgb="FFFFC000"/>
      </left>
      <right/>
      <top style="thin">
        <color theme="1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FFC000"/>
      </right>
      <top/>
      <bottom style="thin">
        <color theme="1"/>
      </bottom>
      <diagonal/>
    </border>
    <border>
      <left style="thin">
        <color rgb="FFFFC00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4" borderId="45" applyNumberFormat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3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3" fillId="4" borderId="45" xfId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7"/>
  <sheetViews>
    <sheetView tabSelected="1" topLeftCell="A287" workbookViewId="0">
      <selection activeCell="B321" sqref="B321"/>
    </sheetView>
  </sheetViews>
  <sheetFormatPr baseColWidth="10" defaultRowHeight="15" x14ac:dyDescent="0"/>
  <cols>
    <col min="1" max="1" width="21.5" customWidth="1"/>
    <col min="2" max="2" width="19.5" customWidth="1"/>
    <col min="3" max="3" width="13.1640625" style="53" customWidth="1"/>
    <col min="4" max="23" width="2.6640625" customWidth="1"/>
    <col min="32" max="32" width="13.83203125" style="1" customWidth="1"/>
    <col min="33" max="33" width="15.6640625" style="1" customWidth="1"/>
    <col min="34" max="47" width="10.83203125" style="1"/>
  </cols>
  <sheetData>
    <row r="1" spans="1:121">
      <c r="A1" s="3" t="s">
        <v>174</v>
      </c>
      <c r="C1" s="51"/>
      <c r="D1" s="29">
        <f>B15</f>
        <v>12</v>
      </c>
      <c r="E1" s="30"/>
      <c r="F1" s="30"/>
      <c r="G1" s="37"/>
      <c r="H1" s="29">
        <f>B18</f>
        <v>1</v>
      </c>
      <c r="I1" s="31"/>
      <c r="J1" s="35">
        <f>B18</f>
        <v>1</v>
      </c>
      <c r="K1" s="29">
        <f>B19</f>
        <v>0</v>
      </c>
      <c r="L1" s="30"/>
      <c r="M1" s="30"/>
      <c r="N1" s="30"/>
      <c r="O1" s="30"/>
      <c r="P1" s="37"/>
      <c r="Q1" s="46">
        <f>B18</f>
        <v>1</v>
      </c>
      <c r="R1" s="35">
        <f>B18</f>
        <v>1</v>
      </c>
      <c r="S1" s="37"/>
      <c r="T1" s="29">
        <f>B17</f>
        <v>0</v>
      </c>
      <c r="U1" s="30"/>
      <c r="V1" s="30"/>
      <c r="W1" s="37"/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s="1" t="s">
        <v>24</v>
      </c>
      <c r="AG1" s="1" t="s">
        <v>27</v>
      </c>
      <c r="AH1" s="1" t="s">
        <v>30</v>
      </c>
      <c r="AI1" s="1" t="s">
        <v>33</v>
      </c>
      <c r="AJ1" s="1" t="s">
        <v>36</v>
      </c>
      <c r="AK1" s="1" t="s">
        <v>39</v>
      </c>
      <c r="AL1" s="1" t="s">
        <v>42</v>
      </c>
      <c r="AM1" s="1" t="s">
        <v>45</v>
      </c>
      <c r="AN1" s="1" t="s">
        <v>48</v>
      </c>
      <c r="AO1" s="1" t="s">
        <v>51</v>
      </c>
      <c r="AP1" s="1" t="s">
        <v>54</v>
      </c>
      <c r="AQ1" s="1" t="s">
        <v>57</v>
      </c>
      <c r="AR1" s="1" t="s">
        <v>60</v>
      </c>
      <c r="AS1" s="1" t="s">
        <v>63</v>
      </c>
      <c r="AT1" s="1" t="s">
        <v>66</v>
      </c>
      <c r="AU1" s="1" t="s">
        <v>69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32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41</v>
      </c>
      <c r="CN1" t="s">
        <v>42</v>
      </c>
      <c r="CO1" t="s">
        <v>43</v>
      </c>
      <c r="CP1" t="s">
        <v>44</v>
      </c>
      <c r="CQ1" t="s">
        <v>45</v>
      </c>
      <c r="CR1" t="s">
        <v>46</v>
      </c>
      <c r="CS1" t="s">
        <v>47</v>
      </c>
      <c r="CT1" t="s">
        <v>48</v>
      </c>
      <c r="CU1" t="s">
        <v>49</v>
      </c>
      <c r="CV1" t="s">
        <v>50</v>
      </c>
      <c r="CW1" t="s">
        <v>51</v>
      </c>
      <c r="CX1" t="s">
        <v>52</v>
      </c>
      <c r="CY1" t="s">
        <v>53</v>
      </c>
      <c r="CZ1" t="s">
        <v>54</v>
      </c>
      <c r="DA1" t="s">
        <v>55</v>
      </c>
      <c r="DB1" t="s">
        <v>56</v>
      </c>
      <c r="DC1" t="s">
        <v>57</v>
      </c>
      <c r="DD1" t="s">
        <v>58</v>
      </c>
      <c r="DE1" t="s">
        <v>59</v>
      </c>
      <c r="DF1" t="s">
        <v>60</v>
      </c>
      <c r="DG1" t="s">
        <v>61</v>
      </c>
      <c r="DH1" t="s">
        <v>62</v>
      </c>
      <c r="DI1" t="s">
        <v>63</v>
      </c>
      <c r="DJ1" t="s">
        <v>64</v>
      </c>
      <c r="DK1" t="s">
        <v>65</v>
      </c>
      <c r="DL1" t="s">
        <v>66</v>
      </c>
      <c r="DM1" t="s">
        <v>67</v>
      </c>
      <c r="DN1" t="s">
        <v>68</v>
      </c>
      <c r="DO1" t="s">
        <v>69</v>
      </c>
      <c r="DP1" t="s">
        <v>70</v>
      </c>
      <c r="DQ1" t="s">
        <v>71</v>
      </c>
    </row>
    <row r="2" spans="1:121">
      <c r="A2" t="s">
        <v>0</v>
      </c>
      <c r="B2" s="50" t="s">
        <v>90</v>
      </c>
      <c r="C2" s="51"/>
      <c r="D2" s="16"/>
      <c r="E2" s="5"/>
      <c r="F2" s="5"/>
      <c r="G2" s="6"/>
      <c r="H2" s="16"/>
      <c r="I2" s="22"/>
      <c r="J2" s="25"/>
      <c r="K2" s="18"/>
      <c r="L2" s="8"/>
      <c r="M2" s="8"/>
      <c r="N2" s="8"/>
      <c r="O2" s="8"/>
      <c r="P2" s="9"/>
      <c r="Q2" s="48"/>
      <c r="R2" s="25"/>
      <c r="S2" s="6"/>
      <c r="T2" s="16"/>
      <c r="U2" s="5"/>
      <c r="V2" s="5"/>
      <c r="W2" s="6"/>
      <c r="Z2" t="s">
        <v>175</v>
      </c>
      <c r="AA2" t="s">
        <v>176</v>
      </c>
      <c r="AB2">
        <v>1</v>
      </c>
      <c r="AC2">
        <v>94</v>
      </c>
      <c r="AD2">
        <v>1</v>
      </c>
      <c r="AE2">
        <v>13</v>
      </c>
      <c r="AF2" s="1">
        <f>BV2</f>
        <v>0</v>
      </c>
      <c r="AG2" s="1">
        <f>BY2</f>
        <v>4</v>
      </c>
      <c r="AH2" s="1">
        <f>CB2</f>
        <v>0</v>
      </c>
      <c r="AI2" s="1">
        <f>CE2</f>
        <v>1</v>
      </c>
      <c r="AJ2" s="1">
        <f>CH2</f>
        <v>0</v>
      </c>
      <c r="AK2" s="1">
        <f>CK2</f>
        <v>0</v>
      </c>
      <c r="AL2" s="1">
        <f>CN2</f>
        <v>1</v>
      </c>
      <c r="AM2" s="1">
        <f>CQ2</f>
        <v>0</v>
      </c>
      <c r="AN2" s="1">
        <f>CT2</f>
        <v>0</v>
      </c>
      <c r="AO2" s="1">
        <f>CW2</f>
        <v>0</v>
      </c>
      <c r="AP2" s="1">
        <f>CZ2</f>
        <v>0</v>
      </c>
      <c r="AQ2" s="1">
        <f>DC2</f>
        <v>0</v>
      </c>
      <c r="AR2" s="1">
        <f>DF2</f>
        <v>0</v>
      </c>
      <c r="AS2" s="1">
        <f>DI2</f>
        <v>0</v>
      </c>
      <c r="AT2" s="1">
        <f>DL2</f>
        <v>0</v>
      </c>
      <c r="AU2" s="1">
        <f>DO2</f>
        <v>0</v>
      </c>
      <c r="AX2" t="s">
        <v>175</v>
      </c>
      <c r="AY2" t="s">
        <v>176</v>
      </c>
      <c r="AZ2">
        <v>1</v>
      </c>
      <c r="BA2">
        <v>94</v>
      </c>
      <c r="BB2">
        <v>1</v>
      </c>
      <c r="BC2">
        <v>13</v>
      </c>
      <c r="BD2">
        <v>30</v>
      </c>
      <c r="BE2">
        <v>28.7234042553191</v>
      </c>
      <c r="BF2">
        <v>0.43333333333333302</v>
      </c>
      <c r="BG2">
        <v>0</v>
      </c>
      <c r="BH2">
        <v>0.14285714285714299</v>
      </c>
      <c r="BI2">
        <v>0.85714285714285698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0.95744680851063801</v>
      </c>
      <c r="BQ2">
        <v>1</v>
      </c>
      <c r="BR2">
        <v>5</v>
      </c>
      <c r="BS2">
        <v>6</v>
      </c>
      <c r="BT2">
        <v>5.7446808510638299</v>
      </c>
      <c r="BU2">
        <v>0.83333333333333304</v>
      </c>
      <c r="BV2">
        <v>0</v>
      </c>
      <c r="BW2">
        <v>1</v>
      </c>
      <c r="BX2">
        <v>0</v>
      </c>
      <c r="BY2">
        <v>4</v>
      </c>
      <c r="BZ2">
        <v>4</v>
      </c>
      <c r="CA2">
        <v>1</v>
      </c>
      <c r="CB2">
        <v>0</v>
      </c>
      <c r="CC2">
        <v>0</v>
      </c>
      <c r="CD2">
        <v>0</v>
      </c>
      <c r="CE2">
        <v>1</v>
      </c>
      <c r="CF2">
        <v>1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1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>
      <c r="A3" t="s">
        <v>106</v>
      </c>
      <c r="B3">
        <f>1+MATCH(B2,Z2:Z30)</f>
        <v>17</v>
      </c>
      <c r="C3" s="51"/>
      <c r="D3" s="16"/>
      <c r="E3" s="5"/>
      <c r="F3" s="5"/>
      <c r="G3" s="6"/>
      <c r="H3" s="16"/>
      <c r="I3" s="22"/>
      <c r="J3" s="25"/>
      <c r="K3" s="28">
        <f>B18</f>
        <v>1</v>
      </c>
      <c r="L3" s="5"/>
      <c r="M3" s="5"/>
      <c r="N3" s="5"/>
      <c r="O3" s="5"/>
      <c r="P3" s="5"/>
      <c r="Q3" s="22"/>
      <c r="R3" s="25"/>
      <c r="S3" s="6"/>
      <c r="T3" s="16"/>
      <c r="U3" s="5"/>
      <c r="V3" s="5"/>
      <c r="W3" s="6"/>
      <c r="Z3" t="s">
        <v>177</v>
      </c>
      <c r="AA3" t="s">
        <v>176</v>
      </c>
      <c r="AB3">
        <v>1</v>
      </c>
      <c r="AC3">
        <v>46</v>
      </c>
      <c r="AD3">
        <v>1</v>
      </c>
      <c r="AE3">
        <v>5</v>
      </c>
      <c r="AF3" s="1">
        <f t="shared" ref="AF3:AF29" si="0">BV3</f>
        <v>0</v>
      </c>
      <c r="AG3" s="1">
        <f t="shared" ref="AG3:AG29" si="1">BY3</f>
        <v>0</v>
      </c>
      <c r="AH3" s="1">
        <f t="shared" ref="AH3:AH29" si="2">CB3</f>
        <v>2</v>
      </c>
      <c r="AI3" s="1">
        <f t="shared" ref="AI3:AI29" si="3">CE3</f>
        <v>3</v>
      </c>
      <c r="AJ3" s="1">
        <f t="shared" ref="AJ3:AJ29" si="4">CH3</f>
        <v>0</v>
      </c>
      <c r="AK3" s="1">
        <f t="shared" ref="AK3:AK29" si="5">CK3</f>
        <v>0</v>
      </c>
      <c r="AL3" s="1">
        <f t="shared" ref="AL3:AL29" si="6">CN3</f>
        <v>0</v>
      </c>
      <c r="AM3" s="1">
        <f t="shared" ref="AM3:AM29" si="7">CQ3</f>
        <v>0</v>
      </c>
      <c r="AN3" s="1">
        <f t="shared" ref="AN3:AN29" si="8">CT3</f>
        <v>0</v>
      </c>
      <c r="AO3" s="1">
        <f t="shared" ref="AO3:AO29" si="9">CW3</f>
        <v>0</v>
      </c>
      <c r="AP3" s="1">
        <f t="shared" ref="AP3:AP29" si="10">CZ3</f>
        <v>0</v>
      </c>
      <c r="AQ3" s="1">
        <f t="shared" ref="AQ3:AQ29" si="11">DC3</f>
        <v>0</v>
      </c>
      <c r="AR3" s="1">
        <f t="shared" ref="AR3:AR29" si="12">DF3</f>
        <v>0</v>
      </c>
      <c r="AS3" s="1">
        <f t="shared" ref="AS3:AS29" si="13">DI3</f>
        <v>0</v>
      </c>
      <c r="AT3" s="1">
        <f t="shared" ref="AT3:AT29" si="14">DL3</f>
        <v>0</v>
      </c>
      <c r="AU3" s="1">
        <f t="shared" ref="AU3:AU29" si="15">DO3</f>
        <v>0</v>
      </c>
      <c r="AX3" t="s">
        <v>177</v>
      </c>
      <c r="AY3" t="s">
        <v>176</v>
      </c>
      <c r="AZ3">
        <v>1</v>
      </c>
      <c r="BA3">
        <v>46</v>
      </c>
      <c r="BB3">
        <v>1</v>
      </c>
      <c r="BC3">
        <v>5</v>
      </c>
      <c r="BD3">
        <v>7</v>
      </c>
      <c r="BE3">
        <v>13.695652173913</v>
      </c>
      <c r="BF3">
        <v>0.71428571428571397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5</v>
      </c>
      <c r="BS3">
        <v>7</v>
      </c>
      <c r="BT3">
        <v>13.695652173913</v>
      </c>
      <c r="BU3">
        <v>0.71428571428571397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3</v>
      </c>
      <c r="CD3">
        <v>0.66666666666666696</v>
      </c>
      <c r="CE3">
        <v>3</v>
      </c>
      <c r="CF3">
        <v>4</v>
      </c>
      <c r="CG3">
        <v>0.75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>
      <c r="A4" s="2" t="s">
        <v>107</v>
      </c>
      <c r="B4" s="2">
        <f>VLOOKUP(B2,Z2:AU35,7,FALSE)</f>
        <v>0</v>
      </c>
      <c r="C4" s="51"/>
      <c r="D4" s="16"/>
      <c r="E4" s="5"/>
      <c r="F4" s="5"/>
      <c r="G4" s="6"/>
      <c r="H4" s="18"/>
      <c r="I4" s="44"/>
      <c r="J4" s="45"/>
      <c r="K4" s="49"/>
      <c r="L4" s="8"/>
      <c r="M4" s="8"/>
      <c r="N4" s="8"/>
      <c r="O4" s="8"/>
      <c r="P4" s="8"/>
      <c r="Q4" s="44"/>
      <c r="R4" s="45"/>
      <c r="S4" s="9"/>
      <c r="T4" s="16"/>
      <c r="U4" s="5"/>
      <c r="V4" s="5"/>
      <c r="W4" s="6"/>
      <c r="Z4" t="s">
        <v>178</v>
      </c>
      <c r="AA4" t="s">
        <v>176</v>
      </c>
      <c r="AB4">
        <v>1</v>
      </c>
      <c r="AC4">
        <v>94</v>
      </c>
      <c r="AD4">
        <v>1</v>
      </c>
      <c r="AE4">
        <v>20</v>
      </c>
      <c r="AF4" s="1">
        <f t="shared" si="0"/>
        <v>0</v>
      </c>
      <c r="AG4" s="1">
        <f t="shared" si="1"/>
        <v>1</v>
      </c>
      <c r="AH4" s="1">
        <f t="shared" si="2"/>
        <v>5</v>
      </c>
      <c r="AI4" s="1">
        <f t="shared" si="3"/>
        <v>0</v>
      </c>
      <c r="AJ4" s="1">
        <f t="shared" si="4"/>
        <v>1</v>
      </c>
      <c r="AK4" s="1">
        <f t="shared" si="5"/>
        <v>9</v>
      </c>
      <c r="AL4" s="1">
        <f t="shared" si="6"/>
        <v>0</v>
      </c>
      <c r="AM4" s="1">
        <f t="shared" si="7"/>
        <v>0</v>
      </c>
      <c r="AN4" s="1">
        <f t="shared" si="8"/>
        <v>0</v>
      </c>
      <c r="AO4" s="1">
        <f t="shared" si="9"/>
        <v>0</v>
      </c>
      <c r="AP4" s="1">
        <f t="shared" si="10"/>
        <v>0</v>
      </c>
      <c r="AQ4" s="1">
        <f t="shared" si="11"/>
        <v>2</v>
      </c>
      <c r="AR4" s="1">
        <f t="shared" si="12"/>
        <v>0</v>
      </c>
      <c r="AS4" s="1">
        <f t="shared" si="13"/>
        <v>0</v>
      </c>
      <c r="AT4" s="1">
        <f t="shared" si="14"/>
        <v>0</v>
      </c>
      <c r="AU4" s="1">
        <f t="shared" si="15"/>
        <v>0</v>
      </c>
      <c r="AX4" t="s">
        <v>178</v>
      </c>
      <c r="AY4" t="s">
        <v>176</v>
      </c>
      <c r="AZ4">
        <v>1</v>
      </c>
      <c r="BA4">
        <v>94</v>
      </c>
      <c r="BB4">
        <v>1</v>
      </c>
      <c r="BC4">
        <v>20</v>
      </c>
      <c r="BD4">
        <v>38</v>
      </c>
      <c r="BE4">
        <v>36.3829787234042</v>
      </c>
      <c r="BF4">
        <v>0.52631578947368396</v>
      </c>
      <c r="BG4">
        <v>0.14705882352941199</v>
      </c>
      <c r="BH4">
        <v>0.47058823529411797</v>
      </c>
      <c r="BI4">
        <v>0.38235294117647101</v>
      </c>
      <c r="BJ4">
        <v>2</v>
      </c>
      <c r="BK4">
        <v>5</v>
      </c>
      <c r="BL4">
        <v>4.7872340425531901</v>
      </c>
      <c r="BM4">
        <v>0.4</v>
      </c>
      <c r="BN4">
        <v>9</v>
      </c>
      <c r="BO4">
        <v>16</v>
      </c>
      <c r="BP4">
        <v>15.319148936170199</v>
      </c>
      <c r="BQ4">
        <v>0.5625</v>
      </c>
      <c r="BR4">
        <v>7</v>
      </c>
      <c r="BS4">
        <v>13</v>
      </c>
      <c r="BT4">
        <v>12.4468085106383</v>
      </c>
      <c r="BU4">
        <v>0.53846153846153799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5</v>
      </c>
      <c r="CC4">
        <v>11</v>
      </c>
      <c r="CD4">
        <v>0.45454545454545497</v>
      </c>
      <c r="CE4">
        <v>0</v>
      </c>
      <c r="CF4">
        <v>0</v>
      </c>
      <c r="CG4">
        <v>0</v>
      </c>
      <c r="CH4">
        <v>1</v>
      </c>
      <c r="CI4">
        <v>1</v>
      </c>
      <c r="CJ4">
        <v>1</v>
      </c>
      <c r="CK4">
        <v>9</v>
      </c>
      <c r="CL4">
        <v>13</v>
      </c>
      <c r="CM4">
        <v>0.69230769230769196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3</v>
      </c>
      <c r="DE4">
        <v>0.66666666666666696</v>
      </c>
      <c r="DF4">
        <v>0</v>
      </c>
      <c r="DG4">
        <v>0</v>
      </c>
      <c r="DH4">
        <v>0</v>
      </c>
      <c r="DI4">
        <v>0</v>
      </c>
      <c r="DJ4">
        <v>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>
      <c r="A5" s="2" t="s">
        <v>108</v>
      </c>
      <c r="B5" s="2">
        <f>VLOOKUP(B2,Z2:AU35,8,FALSE)</f>
        <v>1</v>
      </c>
      <c r="C5" s="51" t="s">
        <v>105</v>
      </c>
      <c r="D5" s="16">
        <f>B15</f>
        <v>12</v>
      </c>
      <c r="E5" s="5"/>
      <c r="F5" s="5"/>
      <c r="G5" s="5"/>
      <c r="H5" s="5"/>
      <c r="I5" s="22"/>
      <c r="J5" s="35">
        <f>B16</f>
        <v>1</v>
      </c>
      <c r="K5" s="30"/>
      <c r="L5" s="30"/>
      <c r="M5" s="30"/>
      <c r="N5" s="30"/>
      <c r="O5" s="30"/>
      <c r="P5" s="30"/>
      <c r="Q5" s="31"/>
      <c r="R5" s="25">
        <f>B17</f>
        <v>0</v>
      </c>
      <c r="S5" s="5"/>
      <c r="T5" s="5"/>
      <c r="U5" s="5"/>
      <c r="V5" s="5"/>
      <c r="W5" s="6"/>
      <c r="Z5" t="s">
        <v>179</v>
      </c>
      <c r="AA5" t="s">
        <v>176</v>
      </c>
      <c r="AB5">
        <v>1</v>
      </c>
      <c r="AC5">
        <v>66</v>
      </c>
      <c r="AD5">
        <v>1</v>
      </c>
      <c r="AE5">
        <v>3</v>
      </c>
      <c r="AF5" s="1">
        <f t="shared" si="0"/>
        <v>0</v>
      </c>
      <c r="AG5" s="1">
        <f t="shared" si="1"/>
        <v>0</v>
      </c>
      <c r="AH5" s="1">
        <f t="shared" si="2"/>
        <v>0</v>
      </c>
      <c r="AI5" s="1">
        <f t="shared" si="3"/>
        <v>0</v>
      </c>
      <c r="AJ5" s="1">
        <f t="shared" si="4"/>
        <v>0</v>
      </c>
      <c r="AK5" s="1">
        <f t="shared" si="5"/>
        <v>0</v>
      </c>
      <c r="AL5" s="1">
        <f t="shared" si="6"/>
        <v>0</v>
      </c>
      <c r="AM5" s="1">
        <f t="shared" si="7"/>
        <v>1</v>
      </c>
      <c r="AN5" s="1">
        <f t="shared" si="8"/>
        <v>0</v>
      </c>
      <c r="AO5" s="1">
        <f t="shared" si="9"/>
        <v>0</v>
      </c>
      <c r="AP5" s="1">
        <f t="shared" si="10"/>
        <v>1</v>
      </c>
      <c r="AQ5" s="1">
        <f t="shared" si="11"/>
        <v>0</v>
      </c>
      <c r="AR5" s="1">
        <f t="shared" si="12"/>
        <v>0</v>
      </c>
      <c r="AS5" s="1">
        <f t="shared" si="13"/>
        <v>0</v>
      </c>
      <c r="AT5" s="1">
        <f t="shared" si="14"/>
        <v>0</v>
      </c>
      <c r="AU5" s="1">
        <f t="shared" si="15"/>
        <v>0</v>
      </c>
      <c r="AX5" t="s">
        <v>179</v>
      </c>
      <c r="AY5" t="s">
        <v>176</v>
      </c>
      <c r="AZ5">
        <v>1</v>
      </c>
      <c r="BA5">
        <v>66</v>
      </c>
      <c r="BB5">
        <v>1</v>
      </c>
      <c r="BC5">
        <v>3</v>
      </c>
      <c r="BD5">
        <v>6</v>
      </c>
      <c r="BE5">
        <v>8.1818181818181799</v>
      </c>
      <c r="BF5">
        <v>0.5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5</v>
      </c>
      <c r="BP5">
        <v>6.8181818181818201</v>
      </c>
      <c r="BQ5">
        <v>0.4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2</v>
      </c>
      <c r="CS5">
        <v>0.5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1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>
      <c r="A6" s="2" t="s">
        <v>109</v>
      </c>
      <c r="B6" s="2">
        <f>VLOOKUP(B2,Z2:AU35,9,FALSE)</f>
        <v>9</v>
      </c>
      <c r="C6" s="51"/>
      <c r="D6" s="16"/>
      <c r="E6" s="5"/>
      <c r="F6" s="5"/>
      <c r="G6" s="5"/>
      <c r="H6" s="5"/>
      <c r="I6" s="22"/>
      <c r="J6" s="25"/>
      <c r="K6" s="5"/>
      <c r="L6" s="5"/>
      <c r="M6" s="5"/>
      <c r="N6" s="5"/>
      <c r="O6" s="5"/>
      <c r="P6" s="5"/>
      <c r="Q6" s="22"/>
      <c r="R6" s="25"/>
      <c r="S6" s="5"/>
      <c r="T6" s="5"/>
      <c r="U6" s="5"/>
      <c r="V6" s="5"/>
      <c r="W6" s="6"/>
      <c r="Z6" t="s">
        <v>180</v>
      </c>
      <c r="AA6" t="s">
        <v>176</v>
      </c>
      <c r="AB6">
        <v>1</v>
      </c>
      <c r="AC6">
        <v>94</v>
      </c>
      <c r="AD6">
        <v>1</v>
      </c>
      <c r="AE6">
        <v>20</v>
      </c>
      <c r="AF6" s="1">
        <f t="shared" si="0"/>
        <v>0</v>
      </c>
      <c r="AG6" s="1">
        <f t="shared" si="1"/>
        <v>1</v>
      </c>
      <c r="AH6" s="1">
        <f t="shared" si="2"/>
        <v>2</v>
      </c>
      <c r="AI6" s="1">
        <f t="shared" si="3"/>
        <v>1</v>
      </c>
      <c r="AJ6" s="1">
        <f t="shared" si="4"/>
        <v>0</v>
      </c>
      <c r="AK6" s="1">
        <f t="shared" si="5"/>
        <v>6</v>
      </c>
      <c r="AL6" s="1">
        <f t="shared" si="6"/>
        <v>5</v>
      </c>
      <c r="AM6" s="1">
        <f t="shared" si="7"/>
        <v>0</v>
      </c>
      <c r="AN6" s="1">
        <f t="shared" si="8"/>
        <v>0</v>
      </c>
      <c r="AO6" s="1">
        <f t="shared" si="9"/>
        <v>1</v>
      </c>
      <c r="AP6" s="1">
        <f t="shared" si="10"/>
        <v>0</v>
      </c>
      <c r="AQ6" s="1">
        <f t="shared" si="11"/>
        <v>1</v>
      </c>
      <c r="AR6" s="1">
        <f t="shared" si="12"/>
        <v>2</v>
      </c>
      <c r="AS6" s="1">
        <f t="shared" si="13"/>
        <v>1</v>
      </c>
      <c r="AT6" s="1">
        <f t="shared" si="14"/>
        <v>0</v>
      </c>
      <c r="AU6" s="1">
        <f t="shared" si="15"/>
        <v>0</v>
      </c>
      <c r="AX6" t="s">
        <v>180</v>
      </c>
      <c r="AY6" t="s">
        <v>176</v>
      </c>
      <c r="AZ6">
        <v>1</v>
      </c>
      <c r="BA6">
        <v>94</v>
      </c>
      <c r="BB6">
        <v>1</v>
      </c>
      <c r="BC6">
        <v>20</v>
      </c>
      <c r="BD6">
        <v>25</v>
      </c>
      <c r="BE6">
        <v>23.936170212766001</v>
      </c>
      <c r="BF6">
        <v>0.8</v>
      </c>
      <c r="BG6">
        <v>0.24</v>
      </c>
      <c r="BH6">
        <v>0.6</v>
      </c>
      <c r="BI6">
        <v>0.16</v>
      </c>
      <c r="BJ6">
        <v>4</v>
      </c>
      <c r="BK6">
        <v>6</v>
      </c>
      <c r="BL6">
        <v>5.7446808510638299</v>
      </c>
      <c r="BM6">
        <v>0.66666666666666696</v>
      </c>
      <c r="BN6">
        <v>12</v>
      </c>
      <c r="BO6">
        <v>15</v>
      </c>
      <c r="BP6">
        <v>14.3617021276596</v>
      </c>
      <c r="BQ6">
        <v>0.8</v>
      </c>
      <c r="BR6">
        <v>4</v>
      </c>
      <c r="BS6">
        <v>4</v>
      </c>
      <c r="BT6">
        <v>3.8297872340425498</v>
      </c>
      <c r="BU6">
        <v>1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2</v>
      </c>
      <c r="CC6">
        <v>2</v>
      </c>
      <c r="CD6">
        <v>1</v>
      </c>
      <c r="CE6">
        <v>1</v>
      </c>
      <c r="CF6">
        <v>1</v>
      </c>
      <c r="CG6">
        <v>1</v>
      </c>
      <c r="CH6">
        <v>0</v>
      </c>
      <c r="CI6">
        <v>0</v>
      </c>
      <c r="CJ6">
        <v>0</v>
      </c>
      <c r="CK6">
        <v>6</v>
      </c>
      <c r="CL6">
        <v>6</v>
      </c>
      <c r="CM6">
        <v>1</v>
      </c>
      <c r="CN6">
        <v>5</v>
      </c>
      <c r="CO6">
        <v>5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3</v>
      </c>
      <c r="CY6">
        <v>0.33333333333333298</v>
      </c>
      <c r="CZ6">
        <v>0</v>
      </c>
      <c r="DA6">
        <v>0</v>
      </c>
      <c r="DB6">
        <v>0</v>
      </c>
      <c r="DC6">
        <v>1</v>
      </c>
      <c r="DD6">
        <v>2</v>
      </c>
      <c r="DE6">
        <v>0.5</v>
      </c>
      <c r="DF6">
        <v>2</v>
      </c>
      <c r="DG6">
        <v>2</v>
      </c>
      <c r="DH6">
        <v>1</v>
      </c>
      <c r="DI6">
        <v>1</v>
      </c>
      <c r="DJ6">
        <v>2</v>
      </c>
      <c r="DK6">
        <v>0.5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>
      <c r="A7" s="2" t="s">
        <v>110</v>
      </c>
      <c r="B7" s="2">
        <f>VLOOKUP(B2,Z2:AU35,10,FALSE)</f>
        <v>3</v>
      </c>
      <c r="C7" s="51"/>
      <c r="D7" s="16"/>
      <c r="E7" s="5"/>
      <c r="F7" s="5"/>
      <c r="G7" s="5"/>
      <c r="H7" s="5"/>
      <c r="I7" s="22"/>
      <c r="J7" s="25"/>
      <c r="K7" s="5"/>
      <c r="L7" s="5"/>
      <c r="M7" s="5"/>
      <c r="N7" s="5"/>
      <c r="O7" s="5"/>
      <c r="P7" s="5"/>
      <c r="Q7" s="22"/>
      <c r="R7" s="25"/>
      <c r="S7" s="5"/>
      <c r="T7" s="5"/>
      <c r="U7" s="5"/>
      <c r="V7" s="5"/>
      <c r="W7" s="6"/>
      <c r="Z7" t="s">
        <v>181</v>
      </c>
      <c r="AA7" t="s">
        <v>176</v>
      </c>
      <c r="AB7">
        <v>1</v>
      </c>
      <c r="AC7">
        <v>22</v>
      </c>
      <c r="AD7">
        <v>0</v>
      </c>
      <c r="AE7">
        <v>2</v>
      </c>
      <c r="AF7" s="1">
        <f t="shared" si="0"/>
        <v>0</v>
      </c>
      <c r="AG7" s="1">
        <f t="shared" si="1"/>
        <v>0</v>
      </c>
      <c r="AH7" s="1">
        <f t="shared" si="2"/>
        <v>0</v>
      </c>
      <c r="AI7" s="1">
        <f t="shared" si="3"/>
        <v>0</v>
      </c>
      <c r="AJ7" s="1">
        <f t="shared" si="4"/>
        <v>1</v>
      </c>
      <c r="AK7" s="1">
        <f t="shared" si="5"/>
        <v>0</v>
      </c>
      <c r="AL7" s="1">
        <f t="shared" si="6"/>
        <v>0</v>
      </c>
      <c r="AM7" s="1">
        <f t="shared" si="7"/>
        <v>0</v>
      </c>
      <c r="AN7" s="1">
        <f t="shared" si="8"/>
        <v>0</v>
      </c>
      <c r="AO7" s="1">
        <f t="shared" si="9"/>
        <v>1</v>
      </c>
      <c r="AP7" s="1">
        <f t="shared" si="10"/>
        <v>0</v>
      </c>
      <c r="AQ7" s="1">
        <f t="shared" si="11"/>
        <v>0</v>
      </c>
      <c r="AR7" s="1">
        <f t="shared" si="12"/>
        <v>0</v>
      </c>
      <c r="AS7" s="1">
        <f t="shared" si="13"/>
        <v>0</v>
      </c>
      <c r="AT7" s="1">
        <f t="shared" si="14"/>
        <v>0</v>
      </c>
      <c r="AU7" s="1">
        <f t="shared" si="15"/>
        <v>0</v>
      </c>
      <c r="AX7" t="s">
        <v>181</v>
      </c>
      <c r="AY7" t="s">
        <v>176</v>
      </c>
      <c r="AZ7">
        <v>1</v>
      </c>
      <c r="BA7">
        <v>22</v>
      </c>
      <c r="BB7">
        <v>0</v>
      </c>
      <c r="BC7">
        <v>2</v>
      </c>
      <c r="BD7">
        <v>2</v>
      </c>
      <c r="BE7">
        <v>8.1818181818181799</v>
      </c>
      <c r="BF7">
        <v>1</v>
      </c>
      <c r="BG7">
        <v>0</v>
      </c>
      <c r="BH7">
        <v>0.5</v>
      </c>
      <c r="BI7">
        <v>0.5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4.0909090909090899</v>
      </c>
      <c r="BQ7">
        <v>1</v>
      </c>
      <c r="BR7">
        <v>1</v>
      </c>
      <c r="BS7">
        <v>1</v>
      </c>
      <c r="BT7">
        <v>4.0909090909090899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>
      <c r="A8" s="2" t="s">
        <v>111</v>
      </c>
      <c r="B8" s="2">
        <f>VLOOKUP(B2,Z2:AU35,11,FALSE)</f>
        <v>1</v>
      </c>
      <c r="C8" s="51"/>
      <c r="D8" s="16"/>
      <c r="E8" s="5"/>
      <c r="F8" s="5"/>
      <c r="G8" s="5"/>
      <c r="H8" s="5"/>
      <c r="I8" s="22"/>
      <c r="J8" s="25"/>
      <c r="K8" s="5"/>
      <c r="L8" s="5"/>
      <c r="M8" s="5"/>
      <c r="N8" s="5"/>
      <c r="O8" s="5"/>
      <c r="P8" s="5"/>
      <c r="Q8" s="22"/>
      <c r="R8" s="25"/>
      <c r="S8" s="5"/>
      <c r="T8" s="5"/>
      <c r="U8" s="5"/>
      <c r="V8" s="5"/>
      <c r="W8" s="6"/>
      <c r="Z8" t="s">
        <v>182</v>
      </c>
      <c r="AA8" t="s">
        <v>176</v>
      </c>
      <c r="AB8">
        <v>1</v>
      </c>
      <c r="AC8">
        <v>73</v>
      </c>
      <c r="AD8">
        <v>1</v>
      </c>
      <c r="AE8">
        <v>13</v>
      </c>
      <c r="AF8" s="1">
        <f t="shared" si="0"/>
        <v>0</v>
      </c>
      <c r="AG8" s="1">
        <f t="shared" si="1"/>
        <v>0</v>
      </c>
      <c r="AH8" s="1">
        <f t="shared" si="2"/>
        <v>1</v>
      </c>
      <c r="AI8" s="1">
        <f t="shared" si="3"/>
        <v>0</v>
      </c>
      <c r="AJ8" s="1">
        <f t="shared" si="4"/>
        <v>0</v>
      </c>
      <c r="AK8" s="1">
        <f t="shared" si="5"/>
        <v>2</v>
      </c>
      <c r="AL8" s="1">
        <f t="shared" si="6"/>
        <v>4</v>
      </c>
      <c r="AM8" s="1">
        <f t="shared" si="7"/>
        <v>2</v>
      </c>
      <c r="AN8" s="1">
        <f t="shared" si="8"/>
        <v>1</v>
      </c>
      <c r="AO8" s="1">
        <f t="shared" si="9"/>
        <v>0</v>
      </c>
      <c r="AP8" s="1">
        <f t="shared" si="10"/>
        <v>2</v>
      </c>
      <c r="AQ8" s="1">
        <f t="shared" si="11"/>
        <v>0</v>
      </c>
      <c r="AR8" s="1">
        <f t="shared" si="12"/>
        <v>1</v>
      </c>
      <c r="AS8" s="1">
        <f t="shared" si="13"/>
        <v>0</v>
      </c>
      <c r="AT8" s="1">
        <f t="shared" si="14"/>
        <v>0</v>
      </c>
      <c r="AU8" s="1">
        <f t="shared" si="15"/>
        <v>0</v>
      </c>
      <c r="AX8" t="s">
        <v>182</v>
      </c>
      <c r="AY8" t="s">
        <v>176</v>
      </c>
      <c r="AZ8">
        <v>1</v>
      </c>
      <c r="BA8">
        <v>73</v>
      </c>
      <c r="BB8">
        <v>1</v>
      </c>
      <c r="BC8">
        <v>13</v>
      </c>
      <c r="BD8">
        <v>16</v>
      </c>
      <c r="BE8">
        <v>19.7260273972603</v>
      </c>
      <c r="BF8">
        <v>0.8125</v>
      </c>
      <c r="BG8">
        <v>6.25E-2</v>
      </c>
      <c r="BH8">
        <v>0.8125</v>
      </c>
      <c r="BI8">
        <v>0.125</v>
      </c>
      <c r="BJ8">
        <v>1</v>
      </c>
      <c r="BK8">
        <v>1</v>
      </c>
      <c r="BL8">
        <v>1.2328767123287701</v>
      </c>
      <c r="BM8">
        <v>1</v>
      </c>
      <c r="BN8">
        <v>11</v>
      </c>
      <c r="BO8">
        <v>13</v>
      </c>
      <c r="BP8">
        <v>16.027397260274</v>
      </c>
      <c r="BQ8">
        <v>0.84615384615384603</v>
      </c>
      <c r="BR8">
        <v>1</v>
      </c>
      <c r="BS8">
        <v>2</v>
      </c>
      <c r="BT8">
        <v>2.4657534246575299</v>
      </c>
      <c r="BU8">
        <v>0.5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2</v>
      </c>
      <c r="CL8">
        <v>3</v>
      </c>
      <c r="CM8">
        <v>0.66666666666666696</v>
      </c>
      <c r="CN8">
        <v>4</v>
      </c>
      <c r="CO8">
        <v>4</v>
      </c>
      <c r="CP8">
        <v>1</v>
      </c>
      <c r="CQ8">
        <v>2</v>
      </c>
      <c r="CR8">
        <v>3</v>
      </c>
      <c r="CS8">
        <v>0.66666666666666696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2</v>
      </c>
      <c r="DA8">
        <v>2</v>
      </c>
      <c r="DB8">
        <v>1</v>
      </c>
      <c r="DC8">
        <v>0</v>
      </c>
      <c r="DD8">
        <v>0</v>
      </c>
      <c r="DE8">
        <v>0</v>
      </c>
      <c r="DF8">
        <v>1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>
      <c r="A9" s="2" t="s">
        <v>112</v>
      </c>
      <c r="B9" s="2">
        <f>VLOOKUP(B2,Z2:AU35,12,FALSE)</f>
        <v>6</v>
      </c>
      <c r="C9" s="51"/>
      <c r="D9" s="16"/>
      <c r="E9" s="5"/>
      <c r="F9" s="5"/>
      <c r="G9" s="5"/>
      <c r="H9" s="5"/>
      <c r="I9" s="22"/>
      <c r="J9" s="25"/>
      <c r="K9" s="5"/>
      <c r="L9" s="5"/>
      <c r="M9" s="5"/>
      <c r="N9" s="5"/>
      <c r="O9" s="5"/>
      <c r="P9" s="5"/>
      <c r="Q9" s="22"/>
      <c r="R9" s="25"/>
      <c r="S9" s="5"/>
      <c r="T9" s="5"/>
      <c r="U9" s="5"/>
      <c r="V9" s="5"/>
      <c r="W9" s="6"/>
      <c r="Z9" t="s">
        <v>82</v>
      </c>
      <c r="AA9" t="s">
        <v>79</v>
      </c>
      <c r="AB9">
        <v>1</v>
      </c>
      <c r="AC9">
        <v>46</v>
      </c>
      <c r="AD9">
        <v>1</v>
      </c>
      <c r="AE9">
        <v>10</v>
      </c>
      <c r="AF9" s="1">
        <f t="shared" si="0"/>
        <v>0</v>
      </c>
      <c r="AG9" s="1">
        <f t="shared" si="1"/>
        <v>0</v>
      </c>
      <c r="AH9" s="1">
        <f t="shared" si="2"/>
        <v>0</v>
      </c>
      <c r="AI9" s="1">
        <f t="shared" si="3"/>
        <v>0</v>
      </c>
      <c r="AJ9" s="1">
        <f t="shared" si="4"/>
        <v>1</v>
      </c>
      <c r="AK9" s="1">
        <f t="shared" si="5"/>
        <v>0</v>
      </c>
      <c r="AL9" s="1">
        <f t="shared" si="6"/>
        <v>1</v>
      </c>
      <c r="AM9" s="1">
        <f t="shared" si="7"/>
        <v>2</v>
      </c>
      <c r="AN9" s="1">
        <f t="shared" si="8"/>
        <v>0</v>
      </c>
      <c r="AO9" s="1">
        <f t="shared" si="9"/>
        <v>0</v>
      </c>
      <c r="AP9" s="1">
        <f t="shared" si="10"/>
        <v>2</v>
      </c>
      <c r="AQ9" s="1">
        <f t="shared" si="11"/>
        <v>0</v>
      </c>
      <c r="AR9" s="1">
        <f t="shared" si="12"/>
        <v>1</v>
      </c>
      <c r="AS9" s="1">
        <f t="shared" si="13"/>
        <v>2</v>
      </c>
      <c r="AT9" s="1">
        <f t="shared" si="14"/>
        <v>1</v>
      </c>
      <c r="AU9" s="1">
        <f t="shared" si="15"/>
        <v>0</v>
      </c>
      <c r="AX9" t="s">
        <v>82</v>
      </c>
      <c r="AY9" t="s">
        <v>79</v>
      </c>
      <c r="AZ9">
        <v>1</v>
      </c>
      <c r="BA9">
        <v>46</v>
      </c>
      <c r="BB9">
        <v>1</v>
      </c>
      <c r="BC9">
        <v>10</v>
      </c>
      <c r="BD9">
        <v>17</v>
      </c>
      <c r="BE9">
        <v>33.260869565217398</v>
      </c>
      <c r="BF9">
        <v>0.58823529411764697</v>
      </c>
      <c r="BG9">
        <v>0.41176470588235298</v>
      </c>
      <c r="BH9">
        <v>0.52941176470588203</v>
      </c>
      <c r="BI9">
        <v>5.8823529411764698E-2</v>
      </c>
      <c r="BJ9">
        <v>4</v>
      </c>
      <c r="BK9">
        <v>7</v>
      </c>
      <c r="BL9">
        <v>13.695652173913</v>
      </c>
      <c r="BM9">
        <v>0.57142857142857095</v>
      </c>
      <c r="BN9">
        <v>5</v>
      </c>
      <c r="BO9">
        <v>9</v>
      </c>
      <c r="BP9">
        <v>17.6086956521739</v>
      </c>
      <c r="BQ9">
        <v>0.55555555555555602</v>
      </c>
      <c r="BR9">
        <v>1</v>
      </c>
      <c r="BS9">
        <v>1</v>
      </c>
      <c r="BT9">
        <v>1.9565217391304299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0</v>
      </c>
      <c r="CN9">
        <v>1</v>
      </c>
      <c r="CO9">
        <v>1</v>
      </c>
      <c r="CP9">
        <v>1</v>
      </c>
      <c r="CQ9">
        <v>2</v>
      </c>
      <c r="CR9">
        <v>2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2</v>
      </c>
      <c r="DA9">
        <v>5</v>
      </c>
      <c r="DB9">
        <v>0.4</v>
      </c>
      <c r="DC9">
        <v>0</v>
      </c>
      <c r="DD9">
        <v>0</v>
      </c>
      <c r="DE9">
        <v>0</v>
      </c>
      <c r="DF9">
        <v>1</v>
      </c>
      <c r="DG9">
        <v>2</v>
      </c>
      <c r="DH9">
        <v>0.5</v>
      </c>
      <c r="DI9">
        <v>2</v>
      </c>
      <c r="DJ9">
        <v>3</v>
      </c>
      <c r="DK9">
        <v>0.66666666666666696</v>
      </c>
      <c r="DL9">
        <v>1</v>
      </c>
      <c r="DM9">
        <v>2</v>
      </c>
      <c r="DN9">
        <v>0.5</v>
      </c>
      <c r="DO9">
        <v>0</v>
      </c>
      <c r="DP9">
        <v>0</v>
      </c>
      <c r="DQ9">
        <v>0</v>
      </c>
    </row>
    <row r="10" spans="1:121">
      <c r="A10" s="2" t="s">
        <v>113</v>
      </c>
      <c r="B10" s="2">
        <f>VLOOKUP(B2,Z2:AU35,13,FALSE)</f>
        <v>3</v>
      </c>
      <c r="C10" s="51"/>
      <c r="D10" s="32"/>
      <c r="E10" s="33"/>
      <c r="F10" s="33"/>
      <c r="G10" s="33"/>
      <c r="H10" s="33"/>
      <c r="I10" s="34"/>
      <c r="J10" s="36"/>
      <c r="K10" s="33"/>
      <c r="L10" s="33"/>
      <c r="M10" s="33"/>
      <c r="N10" s="33"/>
      <c r="O10" s="33"/>
      <c r="P10" s="33"/>
      <c r="Q10" s="34"/>
      <c r="R10" s="36"/>
      <c r="S10" s="33"/>
      <c r="T10" s="33"/>
      <c r="U10" s="33"/>
      <c r="V10" s="33"/>
      <c r="W10" s="38"/>
      <c r="Z10" t="s">
        <v>83</v>
      </c>
      <c r="AA10" t="s">
        <v>79</v>
      </c>
      <c r="AB10">
        <v>1</v>
      </c>
      <c r="AC10">
        <v>94</v>
      </c>
      <c r="AD10">
        <v>1</v>
      </c>
      <c r="AE10">
        <v>41</v>
      </c>
      <c r="AF10" s="1">
        <f t="shared" si="0"/>
        <v>0</v>
      </c>
      <c r="AG10" s="1">
        <f t="shared" si="1"/>
        <v>1</v>
      </c>
      <c r="AH10" s="1">
        <f t="shared" si="2"/>
        <v>10</v>
      </c>
      <c r="AI10" s="1">
        <f t="shared" si="3"/>
        <v>7</v>
      </c>
      <c r="AJ10" s="1">
        <f t="shared" si="4"/>
        <v>2</v>
      </c>
      <c r="AK10" s="1">
        <f t="shared" si="5"/>
        <v>8</v>
      </c>
      <c r="AL10" s="1">
        <f t="shared" si="6"/>
        <v>7</v>
      </c>
      <c r="AM10" s="1">
        <f t="shared" si="7"/>
        <v>0</v>
      </c>
      <c r="AN10" s="1">
        <f t="shared" si="8"/>
        <v>2</v>
      </c>
      <c r="AO10" s="1">
        <f t="shared" si="9"/>
        <v>1</v>
      </c>
      <c r="AP10" s="1">
        <f t="shared" si="10"/>
        <v>0</v>
      </c>
      <c r="AQ10" s="1">
        <f t="shared" si="11"/>
        <v>0</v>
      </c>
      <c r="AR10" s="1">
        <f t="shared" si="12"/>
        <v>0</v>
      </c>
      <c r="AS10" s="1">
        <f t="shared" si="13"/>
        <v>0</v>
      </c>
      <c r="AT10" s="1">
        <f t="shared" si="14"/>
        <v>0</v>
      </c>
      <c r="AU10" s="1">
        <f t="shared" si="15"/>
        <v>0</v>
      </c>
      <c r="AX10" t="s">
        <v>83</v>
      </c>
      <c r="AY10" t="s">
        <v>79</v>
      </c>
      <c r="AZ10">
        <v>1</v>
      </c>
      <c r="BA10">
        <v>94</v>
      </c>
      <c r="BB10">
        <v>1</v>
      </c>
      <c r="BC10">
        <v>41</v>
      </c>
      <c r="BD10">
        <v>45</v>
      </c>
      <c r="BE10">
        <v>43.085106382978701</v>
      </c>
      <c r="BF10">
        <v>0.91111111111111098</v>
      </c>
      <c r="BG10">
        <v>0</v>
      </c>
      <c r="BH10">
        <v>0.5</v>
      </c>
      <c r="BI10">
        <v>0.5</v>
      </c>
      <c r="BJ10">
        <v>0</v>
      </c>
      <c r="BK10">
        <v>0</v>
      </c>
      <c r="BL10">
        <v>0</v>
      </c>
      <c r="BM10">
        <v>0</v>
      </c>
      <c r="BN10">
        <v>18</v>
      </c>
      <c r="BO10">
        <v>21</v>
      </c>
      <c r="BP10">
        <v>20.106382978723399</v>
      </c>
      <c r="BQ10">
        <v>0.85714285714285698</v>
      </c>
      <c r="BR10">
        <v>20</v>
      </c>
      <c r="BS10">
        <v>21</v>
      </c>
      <c r="BT10">
        <v>20.106382978723399</v>
      </c>
      <c r="BU10">
        <v>0.952380952380952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10</v>
      </c>
      <c r="CC10">
        <v>11</v>
      </c>
      <c r="CD10">
        <v>0.90909090909090895</v>
      </c>
      <c r="CE10">
        <v>7</v>
      </c>
      <c r="CF10">
        <v>7</v>
      </c>
      <c r="CG10">
        <v>1</v>
      </c>
      <c r="CH10">
        <v>2</v>
      </c>
      <c r="CI10">
        <v>2</v>
      </c>
      <c r="CJ10">
        <v>1</v>
      </c>
      <c r="CK10">
        <v>8</v>
      </c>
      <c r="CL10">
        <v>10</v>
      </c>
      <c r="CM10">
        <v>0.8</v>
      </c>
      <c r="CN10">
        <v>7</v>
      </c>
      <c r="CO10">
        <v>7</v>
      </c>
      <c r="CP10">
        <v>1</v>
      </c>
      <c r="CQ10">
        <v>0</v>
      </c>
      <c r="CR10">
        <v>0</v>
      </c>
      <c r="CS10">
        <v>0</v>
      </c>
      <c r="CT10">
        <v>2</v>
      </c>
      <c r="CU10">
        <v>3</v>
      </c>
      <c r="CV10">
        <v>0.66666666666666696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>
      <c r="A11" s="2" t="s">
        <v>114</v>
      </c>
      <c r="B11" s="2">
        <f>VLOOKUP(B2,Z2:AU35,14,FALSE)</f>
        <v>2</v>
      </c>
      <c r="C11" s="52"/>
      <c r="D11" s="39">
        <f>B12</f>
        <v>7</v>
      </c>
      <c r="E11" s="40"/>
      <c r="F11" s="40"/>
      <c r="G11" s="40"/>
      <c r="H11" s="40"/>
      <c r="I11" s="41"/>
      <c r="J11" s="42">
        <f>B13</f>
        <v>3</v>
      </c>
      <c r="K11" s="40"/>
      <c r="L11" s="40"/>
      <c r="M11" s="40"/>
      <c r="N11" s="40"/>
      <c r="O11" s="40"/>
      <c r="P11" s="40"/>
      <c r="Q11" s="41"/>
      <c r="R11" s="42">
        <f>B14</f>
        <v>1</v>
      </c>
      <c r="S11" s="40"/>
      <c r="T11" s="40"/>
      <c r="U11" s="40"/>
      <c r="V11" s="40"/>
      <c r="W11" s="43"/>
      <c r="Z11" t="s">
        <v>183</v>
      </c>
      <c r="AA11" t="s">
        <v>176</v>
      </c>
      <c r="AB11">
        <v>1</v>
      </c>
      <c r="AC11">
        <v>49</v>
      </c>
      <c r="AD11">
        <v>0</v>
      </c>
      <c r="AE11">
        <v>6</v>
      </c>
      <c r="AF11" s="1">
        <f t="shared" si="0"/>
        <v>0</v>
      </c>
      <c r="AG11" s="1">
        <f t="shared" si="1"/>
        <v>0</v>
      </c>
      <c r="AH11" s="1">
        <f t="shared" si="2"/>
        <v>0</v>
      </c>
      <c r="AI11" s="1">
        <f t="shared" si="3"/>
        <v>0</v>
      </c>
      <c r="AJ11" s="1">
        <f t="shared" si="4"/>
        <v>0</v>
      </c>
      <c r="AK11" s="1">
        <f t="shared" si="5"/>
        <v>0</v>
      </c>
      <c r="AL11" s="1">
        <f t="shared" si="6"/>
        <v>1</v>
      </c>
      <c r="AM11" s="1">
        <f t="shared" si="7"/>
        <v>1</v>
      </c>
      <c r="AN11" s="1">
        <f t="shared" si="8"/>
        <v>0</v>
      </c>
      <c r="AO11" s="1">
        <f t="shared" si="9"/>
        <v>1</v>
      </c>
      <c r="AP11" s="1">
        <f t="shared" si="10"/>
        <v>0</v>
      </c>
      <c r="AQ11" s="1">
        <f t="shared" si="11"/>
        <v>0</v>
      </c>
      <c r="AR11" s="1">
        <f t="shared" si="12"/>
        <v>2</v>
      </c>
      <c r="AS11" s="1">
        <f t="shared" si="13"/>
        <v>0</v>
      </c>
      <c r="AT11" s="1">
        <f t="shared" si="14"/>
        <v>0</v>
      </c>
      <c r="AU11" s="1">
        <f t="shared" si="15"/>
        <v>1</v>
      </c>
      <c r="AX11" t="s">
        <v>183</v>
      </c>
      <c r="AY11" t="s">
        <v>176</v>
      </c>
      <c r="AZ11">
        <v>1</v>
      </c>
      <c r="BA11">
        <v>49</v>
      </c>
      <c r="BB11">
        <v>0</v>
      </c>
      <c r="BC11">
        <v>6</v>
      </c>
      <c r="BD11">
        <v>7</v>
      </c>
      <c r="BE11">
        <v>12.8571428571429</v>
      </c>
      <c r="BF11">
        <v>0.85714285714285698</v>
      </c>
      <c r="BG11">
        <v>0.42857142857142899</v>
      </c>
      <c r="BH11">
        <v>0.57142857142857095</v>
      </c>
      <c r="BI11">
        <v>0</v>
      </c>
      <c r="BJ11">
        <v>3</v>
      </c>
      <c r="BK11">
        <v>3</v>
      </c>
      <c r="BL11">
        <v>5.5102040816326499</v>
      </c>
      <c r="BM11">
        <v>1</v>
      </c>
      <c r="BN11">
        <v>3</v>
      </c>
      <c r="BO11">
        <v>4</v>
      </c>
      <c r="BP11">
        <v>7.3469387755101998</v>
      </c>
      <c r="BQ11">
        <v>0.75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2</v>
      </c>
      <c r="CY11">
        <v>0.5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2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</row>
    <row r="12" spans="1:121">
      <c r="A12" s="2" t="s">
        <v>115</v>
      </c>
      <c r="B12" s="2">
        <f>VLOOKUP(B2,Z2:AU35,15,FALSE)</f>
        <v>7</v>
      </c>
      <c r="C12" s="52"/>
      <c r="D12" s="16"/>
      <c r="E12" s="5"/>
      <c r="F12" s="5"/>
      <c r="G12" s="5"/>
      <c r="H12" s="5"/>
      <c r="I12" s="22"/>
      <c r="J12" s="25"/>
      <c r="K12" s="5"/>
      <c r="L12" s="5"/>
      <c r="M12" s="5"/>
      <c r="N12" s="5"/>
      <c r="O12" s="5"/>
      <c r="P12" s="5"/>
      <c r="Q12" s="22"/>
      <c r="R12" s="25"/>
      <c r="S12" s="5"/>
      <c r="T12" s="5"/>
      <c r="U12" s="5"/>
      <c r="V12" s="5"/>
      <c r="W12" s="6"/>
      <c r="Z12" t="s">
        <v>184</v>
      </c>
      <c r="AA12" t="s">
        <v>176</v>
      </c>
      <c r="AB12">
        <v>1</v>
      </c>
      <c r="AC12">
        <v>49</v>
      </c>
      <c r="AD12">
        <v>0</v>
      </c>
      <c r="AE12">
        <v>3</v>
      </c>
      <c r="AF12" s="1">
        <f t="shared" si="0"/>
        <v>0</v>
      </c>
      <c r="AG12" s="1">
        <f t="shared" si="1"/>
        <v>1</v>
      </c>
      <c r="AH12" s="1">
        <f t="shared" si="2"/>
        <v>0</v>
      </c>
      <c r="AI12" s="1">
        <f t="shared" si="3"/>
        <v>0</v>
      </c>
      <c r="AJ12" s="1">
        <f t="shared" si="4"/>
        <v>0</v>
      </c>
      <c r="AK12" s="1">
        <f t="shared" si="5"/>
        <v>1</v>
      </c>
      <c r="AL12" s="1">
        <f t="shared" si="6"/>
        <v>0</v>
      </c>
      <c r="AM12" s="1">
        <f t="shared" si="7"/>
        <v>0</v>
      </c>
      <c r="AN12" s="1">
        <f t="shared" si="8"/>
        <v>0</v>
      </c>
      <c r="AO12" s="1">
        <f t="shared" si="9"/>
        <v>0</v>
      </c>
      <c r="AP12" s="1">
        <f t="shared" si="10"/>
        <v>0</v>
      </c>
      <c r="AQ12" s="1">
        <f t="shared" si="11"/>
        <v>0</v>
      </c>
      <c r="AR12" s="1">
        <f t="shared" si="12"/>
        <v>0</v>
      </c>
      <c r="AS12" s="1">
        <f t="shared" si="13"/>
        <v>1</v>
      </c>
      <c r="AT12" s="1">
        <f t="shared" si="14"/>
        <v>0</v>
      </c>
      <c r="AU12" s="1">
        <f t="shared" si="15"/>
        <v>0</v>
      </c>
      <c r="AX12" t="s">
        <v>184</v>
      </c>
      <c r="AY12" t="s">
        <v>176</v>
      </c>
      <c r="AZ12">
        <v>1</v>
      </c>
      <c r="BA12">
        <v>49</v>
      </c>
      <c r="BB12">
        <v>0</v>
      </c>
      <c r="BC12">
        <v>3</v>
      </c>
      <c r="BD12">
        <v>6</v>
      </c>
      <c r="BE12">
        <v>11.0204081632653</v>
      </c>
      <c r="BF12">
        <v>0.5</v>
      </c>
      <c r="BG12">
        <v>0.16666666666666699</v>
      </c>
      <c r="BH12">
        <v>0.5</v>
      </c>
      <c r="BI12">
        <v>0.33333333333333298</v>
      </c>
      <c r="BJ12">
        <v>1</v>
      </c>
      <c r="BK12">
        <v>1</v>
      </c>
      <c r="BL12">
        <v>1.83673469387755</v>
      </c>
      <c r="BM12">
        <v>1</v>
      </c>
      <c r="BN12">
        <v>1</v>
      </c>
      <c r="BO12">
        <v>3</v>
      </c>
      <c r="BP12">
        <v>5.5102040816326499</v>
      </c>
      <c r="BQ12">
        <v>0.33333333333333298</v>
      </c>
      <c r="BR12">
        <v>1</v>
      </c>
      <c r="BS12">
        <v>2</v>
      </c>
      <c r="BT12">
        <v>3.6734693877550999</v>
      </c>
      <c r="BU12">
        <v>0.5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1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>
      <c r="A13" s="2" t="s">
        <v>116</v>
      </c>
      <c r="B13" s="2">
        <f>VLOOKUP(B2,Z2:AU35,16,FALSE)</f>
        <v>3</v>
      </c>
      <c r="C13" s="52"/>
      <c r="D13" s="16"/>
      <c r="E13" s="5"/>
      <c r="F13" s="5"/>
      <c r="G13" s="5"/>
      <c r="H13" s="5"/>
      <c r="I13" s="22"/>
      <c r="J13" s="25"/>
      <c r="K13" s="5"/>
      <c r="L13" s="5"/>
      <c r="M13" s="5"/>
      <c r="N13" s="5"/>
      <c r="O13" s="5"/>
      <c r="P13" s="5"/>
      <c r="Q13" s="22"/>
      <c r="R13" s="25"/>
      <c r="S13" s="5"/>
      <c r="T13" s="5"/>
      <c r="U13" s="5"/>
      <c r="V13" s="5"/>
      <c r="W13" s="6"/>
      <c r="Z13" t="s">
        <v>86</v>
      </c>
      <c r="AA13" t="s">
        <v>79</v>
      </c>
      <c r="AB13">
        <v>1</v>
      </c>
      <c r="AC13">
        <v>46</v>
      </c>
      <c r="AD13">
        <v>1</v>
      </c>
      <c r="AE13">
        <v>31</v>
      </c>
      <c r="AF13" s="1">
        <f t="shared" si="0"/>
        <v>0</v>
      </c>
      <c r="AG13" s="1">
        <f t="shared" si="1"/>
        <v>0</v>
      </c>
      <c r="AH13" s="1">
        <f t="shared" si="2"/>
        <v>3</v>
      </c>
      <c r="AI13" s="1">
        <f t="shared" si="3"/>
        <v>0</v>
      </c>
      <c r="AJ13" s="1">
        <f t="shared" si="4"/>
        <v>0</v>
      </c>
      <c r="AK13" s="1">
        <f t="shared" si="5"/>
        <v>4</v>
      </c>
      <c r="AL13" s="1">
        <f t="shared" si="6"/>
        <v>0</v>
      </c>
      <c r="AM13" s="1">
        <f t="shared" si="7"/>
        <v>1</v>
      </c>
      <c r="AN13" s="1">
        <f t="shared" si="8"/>
        <v>7</v>
      </c>
      <c r="AO13" s="1">
        <f t="shared" si="9"/>
        <v>0</v>
      </c>
      <c r="AP13" s="1">
        <f t="shared" si="10"/>
        <v>1</v>
      </c>
      <c r="AQ13" s="1">
        <f t="shared" si="11"/>
        <v>7</v>
      </c>
      <c r="AR13" s="1">
        <f t="shared" si="12"/>
        <v>1</v>
      </c>
      <c r="AS13" s="1">
        <f t="shared" si="13"/>
        <v>1</v>
      </c>
      <c r="AT13" s="1">
        <f t="shared" si="14"/>
        <v>2</v>
      </c>
      <c r="AU13" s="1">
        <f t="shared" si="15"/>
        <v>0</v>
      </c>
      <c r="AX13" t="s">
        <v>86</v>
      </c>
      <c r="AY13" t="s">
        <v>79</v>
      </c>
      <c r="AZ13">
        <v>1</v>
      </c>
      <c r="BA13">
        <v>46</v>
      </c>
      <c r="BB13">
        <v>1</v>
      </c>
      <c r="BC13">
        <v>31</v>
      </c>
      <c r="BD13">
        <v>37</v>
      </c>
      <c r="BE13">
        <v>72.391304347826093</v>
      </c>
      <c r="BF13">
        <v>0.83783783783783805</v>
      </c>
      <c r="BG13">
        <v>0.43333333333333302</v>
      </c>
      <c r="BH13">
        <v>0.46666666666666701</v>
      </c>
      <c r="BI13">
        <v>0.1</v>
      </c>
      <c r="BJ13">
        <v>11</v>
      </c>
      <c r="BK13">
        <v>13</v>
      </c>
      <c r="BL13">
        <v>25.434782608695599</v>
      </c>
      <c r="BM13">
        <v>0.84615384615384603</v>
      </c>
      <c r="BN13">
        <v>13</v>
      </c>
      <c r="BO13">
        <v>14</v>
      </c>
      <c r="BP13">
        <v>27.3913043478261</v>
      </c>
      <c r="BQ13">
        <v>0.92857142857142905</v>
      </c>
      <c r="BR13">
        <v>3</v>
      </c>
      <c r="BS13">
        <v>3</v>
      </c>
      <c r="BT13">
        <v>5.8695652173913002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3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4</v>
      </c>
      <c r="CL13">
        <v>5</v>
      </c>
      <c r="CM13">
        <v>0.8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7</v>
      </c>
      <c r="CU13">
        <v>7</v>
      </c>
      <c r="CV13">
        <v>1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1</v>
      </c>
      <c r="DC13">
        <v>7</v>
      </c>
      <c r="DD13">
        <v>8</v>
      </c>
      <c r="DE13">
        <v>0.875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2</v>
      </c>
      <c r="DM13">
        <v>3</v>
      </c>
      <c r="DN13">
        <v>0.66666666666666696</v>
      </c>
      <c r="DO13">
        <v>0</v>
      </c>
      <c r="DP13">
        <v>0</v>
      </c>
      <c r="DQ13">
        <v>0</v>
      </c>
    </row>
    <row r="14" spans="1:121">
      <c r="A14" s="2" t="s">
        <v>117</v>
      </c>
      <c r="B14" s="2">
        <f>VLOOKUP(B2,Z2:AU35,17,FALSE)</f>
        <v>1</v>
      </c>
      <c r="C14" s="52"/>
      <c r="D14" s="16"/>
      <c r="E14" s="5"/>
      <c r="F14" s="5"/>
      <c r="G14" s="5"/>
      <c r="H14" s="5"/>
      <c r="I14" s="22"/>
      <c r="J14" s="25"/>
      <c r="K14" s="5"/>
      <c r="L14" s="5"/>
      <c r="M14" s="5"/>
      <c r="N14" s="5"/>
      <c r="O14" s="5"/>
      <c r="P14" s="5"/>
      <c r="Q14" s="22"/>
      <c r="R14" s="25"/>
      <c r="S14" s="5"/>
      <c r="T14" s="5"/>
      <c r="U14" s="5"/>
      <c r="V14" s="5"/>
      <c r="W14" s="6"/>
      <c r="Z14" t="s">
        <v>134</v>
      </c>
      <c r="AA14" t="s">
        <v>79</v>
      </c>
      <c r="AB14">
        <v>1</v>
      </c>
      <c r="AC14">
        <v>49</v>
      </c>
      <c r="AD14">
        <v>0</v>
      </c>
      <c r="AE14">
        <v>23</v>
      </c>
      <c r="AF14" s="1">
        <f t="shared" si="0"/>
        <v>0</v>
      </c>
      <c r="AG14" s="1">
        <f t="shared" si="1"/>
        <v>0</v>
      </c>
      <c r="AH14" s="1">
        <f t="shared" si="2"/>
        <v>6</v>
      </c>
      <c r="AI14" s="1">
        <f t="shared" si="3"/>
        <v>1</v>
      </c>
      <c r="AJ14" s="1">
        <f t="shared" si="4"/>
        <v>0</v>
      </c>
      <c r="AK14" s="1">
        <f t="shared" si="5"/>
        <v>2</v>
      </c>
      <c r="AL14" s="1">
        <f t="shared" si="6"/>
        <v>1</v>
      </c>
      <c r="AM14" s="1">
        <f t="shared" si="7"/>
        <v>0</v>
      </c>
      <c r="AN14" s="1">
        <f t="shared" si="8"/>
        <v>5</v>
      </c>
      <c r="AO14" s="1">
        <f t="shared" si="9"/>
        <v>1</v>
      </c>
      <c r="AP14" s="1">
        <f t="shared" si="10"/>
        <v>0</v>
      </c>
      <c r="AQ14" s="1">
        <f t="shared" si="11"/>
        <v>7</v>
      </c>
      <c r="AR14" s="1">
        <f t="shared" si="12"/>
        <v>0</v>
      </c>
      <c r="AS14" s="1">
        <f t="shared" si="13"/>
        <v>0</v>
      </c>
      <c r="AT14" s="1">
        <f t="shared" si="14"/>
        <v>0</v>
      </c>
      <c r="AU14" s="1">
        <f t="shared" si="15"/>
        <v>0</v>
      </c>
      <c r="AX14" t="s">
        <v>134</v>
      </c>
      <c r="AY14" t="s">
        <v>79</v>
      </c>
      <c r="AZ14">
        <v>1</v>
      </c>
      <c r="BA14">
        <v>49</v>
      </c>
      <c r="BB14">
        <v>0</v>
      </c>
      <c r="BC14">
        <v>23</v>
      </c>
      <c r="BD14">
        <v>25</v>
      </c>
      <c r="BE14">
        <v>45.918367346938801</v>
      </c>
      <c r="BF14">
        <v>0.92</v>
      </c>
      <c r="BG14">
        <v>0.28000000000000003</v>
      </c>
      <c r="BH14">
        <v>0.4</v>
      </c>
      <c r="BI14">
        <v>0.32</v>
      </c>
      <c r="BJ14">
        <v>7</v>
      </c>
      <c r="BK14">
        <v>7</v>
      </c>
      <c r="BL14">
        <v>12.8571428571429</v>
      </c>
      <c r="BM14">
        <v>1</v>
      </c>
      <c r="BN14">
        <v>9</v>
      </c>
      <c r="BO14">
        <v>10</v>
      </c>
      <c r="BP14">
        <v>18.367346938775501</v>
      </c>
      <c r="BQ14">
        <v>0.9</v>
      </c>
      <c r="BR14">
        <v>7</v>
      </c>
      <c r="BS14">
        <v>8</v>
      </c>
      <c r="BT14">
        <v>14.6938775510204</v>
      </c>
      <c r="BU14">
        <v>0.875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6</v>
      </c>
      <c r="CC14">
        <v>6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2</v>
      </c>
      <c r="CL14">
        <v>2</v>
      </c>
      <c r="CM14">
        <v>1</v>
      </c>
      <c r="CN14">
        <v>1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5</v>
      </c>
      <c r="CU14">
        <v>5</v>
      </c>
      <c r="CV14">
        <v>1</v>
      </c>
      <c r="CW14">
        <v>1</v>
      </c>
      <c r="CX14">
        <v>2</v>
      </c>
      <c r="CY14">
        <v>0.5</v>
      </c>
      <c r="CZ14">
        <v>0</v>
      </c>
      <c r="DA14">
        <v>0</v>
      </c>
      <c r="DB14">
        <v>0</v>
      </c>
      <c r="DC14">
        <v>7</v>
      </c>
      <c r="DD14">
        <v>7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>
      <c r="A15" s="2" t="s">
        <v>118</v>
      </c>
      <c r="B15" s="2">
        <f>VLOOKUP(B2,Z2:AU35,18,FALSE)</f>
        <v>12</v>
      </c>
      <c r="C15" s="52" t="s">
        <v>104</v>
      </c>
      <c r="D15" s="18"/>
      <c r="E15" s="8"/>
      <c r="F15" s="8"/>
      <c r="G15" s="8"/>
      <c r="H15" s="8"/>
      <c r="I15" s="44"/>
      <c r="J15" s="45"/>
      <c r="K15" s="8"/>
      <c r="L15" s="8"/>
      <c r="M15" s="8"/>
      <c r="N15" s="8"/>
      <c r="O15" s="8"/>
      <c r="P15" s="8"/>
      <c r="Q15" s="44"/>
      <c r="R15" s="45"/>
      <c r="S15" s="8"/>
      <c r="T15" s="8"/>
      <c r="U15" s="8"/>
      <c r="V15" s="8"/>
      <c r="W15" s="9"/>
      <c r="Z15" t="s">
        <v>87</v>
      </c>
      <c r="AA15" t="s">
        <v>79</v>
      </c>
      <c r="AB15">
        <v>1</v>
      </c>
      <c r="AC15">
        <v>46</v>
      </c>
      <c r="AD15">
        <v>1</v>
      </c>
      <c r="AE15">
        <v>23</v>
      </c>
      <c r="AF15" s="1">
        <f t="shared" si="0"/>
        <v>0</v>
      </c>
      <c r="AG15" s="1">
        <f t="shared" si="1"/>
        <v>1</v>
      </c>
      <c r="AH15" s="1">
        <f t="shared" si="2"/>
        <v>3</v>
      </c>
      <c r="AI15" s="1">
        <f t="shared" si="3"/>
        <v>0</v>
      </c>
      <c r="AJ15" s="1">
        <f t="shared" si="4"/>
        <v>0</v>
      </c>
      <c r="AK15" s="1">
        <f t="shared" si="5"/>
        <v>1</v>
      </c>
      <c r="AL15" s="1">
        <f t="shared" si="6"/>
        <v>7</v>
      </c>
      <c r="AM15" s="1">
        <f t="shared" si="7"/>
        <v>5</v>
      </c>
      <c r="AN15" s="1">
        <f t="shared" si="8"/>
        <v>1</v>
      </c>
      <c r="AO15" s="1">
        <f t="shared" si="9"/>
        <v>1</v>
      </c>
      <c r="AP15" s="1">
        <f t="shared" si="10"/>
        <v>1</v>
      </c>
      <c r="AQ15" s="1">
        <f t="shared" si="11"/>
        <v>2</v>
      </c>
      <c r="AR15" s="1">
        <f t="shared" si="12"/>
        <v>0</v>
      </c>
      <c r="AS15" s="1">
        <f t="shared" si="13"/>
        <v>0</v>
      </c>
      <c r="AT15" s="1">
        <f t="shared" si="14"/>
        <v>0</v>
      </c>
      <c r="AU15" s="1">
        <f t="shared" si="15"/>
        <v>0</v>
      </c>
      <c r="AX15" t="s">
        <v>87</v>
      </c>
      <c r="AY15" t="s">
        <v>79</v>
      </c>
      <c r="AZ15">
        <v>1</v>
      </c>
      <c r="BA15">
        <v>46</v>
      </c>
      <c r="BB15">
        <v>1</v>
      </c>
      <c r="BC15">
        <v>23</v>
      </c>
      <c r="BD15">
        <v>26</v>
      </c>
      <c r="BE15">
        <v>50.869565217391298</v>
      </c>
      <c r="BF15">
        <v>0.88461538461538503</v>
      </c>
      <c r="BG15">
        <v>0.12</v>
      </c>
      <c r="BH15">
        <v>0.72</v>
      </c>
      <c r="BI15">
        <v>0.16</v>
      </c>
      <c r="BJ15">
        <v>2</v>
      </c>
      <c r="BK15">
        <v>3</v>
      </c>
      <c r="BL15">
        <v>5.8695652173913002</v>
      </c>
      <c r="BM15">
        <v>0.66666666666666696</v>
      </c>
      <c r="BN15">
        <v>16</v>
      </c>
      <c r="BO15">
        <v>18</v>
      </c>
      <c r="BP15">
        <v>35.2173913043478</v>
      </c>
      <c r="BQ15">
        <v>0.88888888888888895</v>
      </c>
      <c r="BR15">
        <v>4</v>
      </c>
      <c r="BS15">
        <v>4</v>
      </c>
      <c r="BT15">
        <v>7.8260869565217401</v>
      </c>
      <c r="BU15">
        <v>1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1</v>
      </c>
      <c r="CB15">
        <v>3</v>
      </c>
      <c r="CC15">
        <v>3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2</v>
      </c>
      <c r="CM15">
        <v>0.5</v>
      </c>
      <c r="CN15">
        <v>7</v>
      </c>
      <c r="CO15">
        <v>7</v>
      </c>
      <c r="CP15">
        <v>1</v>
      </c>
      <c r="CQ15">
        <v>5</v>
      </c>
      <c r="CR15">
        <v>6</v>
      </c>
      <c r="CS15">
        <v>0.83333333333333304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2</v>
      </c>
      <c r="DD15">
        <v>2</v>
      </c>
      <c r="DE15">
        <v>1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>
      <c r="A16" s="2" t="s">
        <v>119</v>
      </c>
      <c r="B16" s="2">
        <f>VLOOKUP(B2,Z2:AU35,19,FALSE)</f>
        <v>1</v>
      </c>
      <c r="C16" s="52"/>
      <c r="D16" s="29">
        <f>B9</f>
        <v>6</v>
      </c>
      <c r="E16" s="30"/>
      <c r="F16" s="30"/>
      <c r="G16" s="30"/>
      <c r="H16" s="30"/>
      <c r="I16" s="31"/>
      <c r="J16" s="35">
        <f>B10</f>
        <v>3</v>
      </c>
      <c r="K16" s="30"/>
      <c r="L16" s="30"/>
      <c r="M16" s="30"/>
      <c r="N16" s="30"/>
      <c r="O16" s="30"/>
      <c r="P16" s="30"/>
      <c r="Q16" s="31"/>
      <c r="R16" s="35">
        <f>B11</f>
        <v>2</v>
      </c>
      <c r="S16" s="30"/>
      <c r="T16" s="30"/>
      <c r="U16" s="30"/>
      <c r="V16" s="30"/>
      <c r="W16" s="37"/>
      <c r="Z16" t="s">
        <v>185</v>
      </c>
      <c r="AA16" t="s">
        <v>176</v>
      </c>
      <c r="AB16">
        <v>1</v>
      </c>
      <c r="AC16">
        <v>29</v>
      </c>
      <c r="AD16">
        <v>0</v>
      </c>
      <c r="AE16">
        <v>1</v>
      </c>
      <c r="AF16" s="1">
        <f t="shared" si="0"/>
        <v>0</v>
      </c>
      <c r="AG16" s="1">
        <f t="shared" si="1"/>
        <v>0</v>
      </c>
      <c r="AH16" s="1">
        <f t="shared" si="2"/>
        <v>0</v>
      </c>
      <c r="AI16" s="1">
        <f t="shared" si="3"/>
        <v>0</v>
      </c>
      <c r="AJ16" s="1">
        <f t="shared" si="4"/>
        <v>0</v>
      </c>
      <c r="AK16" s="1">
        <f t="shared" si="5"/>
        <v>0</v>
      </c>
      <c r="AL16" s="1">
        <f t="shared" si="6"/>
        <v>0</v>
      </c>
      <c r="AM16" s="1">
        <f t="shared" si="7"/>
        <v>1</v>
      </c>
      <c r="AN16" s="1">
        <f t="shared" si="8"/>
        <v>0</v>
      </c>
      <c r="AO16" s="1">
        <f t="shared" si="9"/>
        <v>0</v>
      </c>
      <c r="AP16" s="1">
        <f t="shared" si="10"/>
        <v>0</v>
      </c>
      <c r="AQ16" s="1">
        <f t="shared" si="11"/>
        <v>0</v>
      </c>
      <c r="AR16" s="1">
        <f t="shared" si="12"/>
        <v>0</v>
      </c>
      <c r="AS16" s="1">
        <f t="shared" si="13"/>
        <v>0</v>
      </c>
      <c r="AT16" s="1">
        <f t="shared" si="14"/>
        <v>0</v>
      </c>
      <c r="AU16" s="1">
        <f t="shared" si="15"/>
        <v>0</v>
      </c>
      <c r="AX16" t="s">
        <v>185</v>
      </c>
      <c r="AY16" t="s">
        <v>176</v>
      </c>
      <c r="AZ16">
        <v>1</v>
      </c>
      <c r="BA16">
        <v>29</v>
      </c>
      <c r="BB16">
        <v>0</v>
      </c>
      <c r="BC16">
        <v>1</v>
      </c>
      <c r="BD16">
        <v>1</v>
      </c>
      <c r="BE16">
        <v>3.1034482758620698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3.1034482758620698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>
      <c r="A17" s="2" t="s">
        <v>120</v>
      </c>
      <c r="B17" s="2">
        <f>VLOOKUP(B2,Z2:AU35,20,FALSE)</f>
        <v>0</v>
      </c>
      <c r="C17" s="52"/>
      <c r="D17" s="16"/>
      <c r="E17" s="5"/>
      <c r="F17" s="5"/>
      <c r="G17" s="5"/>
      <c r="H17" s="5"/>
      <c r="I17" s="22"/>
      <c r="J17" s="25"/>
      <c r="K17" s="5"/>
      <c r="L17" s="5"/>
      <c r="M17" s="5"/>
      <c r="N17" s="5"/>
      <c r="O17" s="5"/>
      <c r="P17" s="5"/>
      <c r="Q17" s="22"/>
      <c r="R17" s="25"/>
      <c r="S17" s="5"/>
      <c r="T17" s="5"/>
      <c r="U17" s="5"/>
      <c r="V17" s="5"/>
      <c r="W17" s="6"/>
      <c r="Z17" t="s">
        <v>90</v>
      </c>
      <c r="AA17" t="s">
        <v>79</v>
      </c>
      <c r="AB17">
        <v>1</v>
      </c>
      <c r="AC17">
        <v>94</v>
      </c>
      <c r="AD17">
        <v>1</v>
      </c>
      <c r="AE17">
        <v>51</v>
      </c>
      <c r="AF17" s="1">
        <f t="shared" si="0"/>
        <v>0</v>
      </c>
      <c r="AG17" s="1">
        <f t="shared" si="1"/>
        <v>1</v>
      </c>
      <c r="AH17" s="1">
        <f t="shared" si="2"/>
        <v>9</v>
      </c>
      <c r="AI17" s="1">
        <f t="shared" si="3"/>
        <v>3</v>
      </c>
      <c r="AJ17" s="1">
        <f t="shared" si="4"/>
        <v>1</v>
      </c>
      <c r="AK17" s="1">
        <f t="shared" si="5"/>
        <v>6</v>
      </c>
      <c r="AL17" s="1">
        <f t="shared" si="6"/>
        <v>3</v>
      </c>
      <c r="AM17" s="1">
        <f t="shared" si="7"/>
        <v>2</v>
      </c>
      <c r="AN17" s="1">
        <f t="shared" si="8"/>
        <v>7</v>
      </c>
      <c r="AO17" s="1">
        <f t="shared" si="9"/>
        <v>3</v>
      </c>
      <c r="AP17" s="1">
        <f t="shared" si="10"/>
        <v>1</v>
      </c>
      <c r="AQ17" s="1">
        <f t="shared" si="11"/>
        <v>12</v>
      </c>
      <c r="AR17" s="1">
        <f t="shared" si="12"/>
        <v>1</v>
      </c>
      <c r="AS17" s="1">
        <f t="shared" si="13"/>
        <v>0</v>
      </c>
      <c r="AT17" s="1">
        <f t="shared" si="14"/>
        <v>1</v>
      </c>
      <c r="AU17" s="1">
        <f t="shared" si="15"/>
        <v>0</v>
      </c>
      <c r="AX17" t="s">
        <v>90</v>
      </c>
      <c r="AY17" t="s">
        <v>79</v>
      </c>
      <c r="AZ17">
        <v>1</v>
      </c>
      <c r="BA17">
        <v>94</v>
      </c>
      <c r="BB17">
        <v>1</v>
      </c>
      <c r="BC17">
        <v>51</v>
      </c>
      <c r="BD17">
        <v>61</v>
      </c>
      <c r="BE17">
        <v>58.404255319148902</v>
      </c>
      <c r="BF17">
        <v>0.83606557377049195</v>
      </c>
      <c r="BG17">
        <v>0.33333333333333298</v>
      </c>
      <c r="BH17">
        <v>0.43333333333333302</v>
      </c>
      <c r="BI17">
        <v>0.233333333333333</v>
      </c>
      <c r="BJ17">
        <v>14</v>
      </c>
      <c r="BK17">
        <v>20</v>
      </c>
      <c r="BL17">
        <v>19.148936170212799</v>
      </c>
      <c r="BM17">
        <v>0.7</v>
      </c>
      <c r="BN17">
        <v>22</v>
      </c>
      <c r="BO17">
        <v>26</v>
      </c>
      <c r="BP17">
        <v>24.893617021276601</v>
      </c>
      <c r="BQ17">
        <v>0.84615384615384603</v>
      </c>
      <c r="BR17">
        <v>14</v>
      </c>
      <c r="BS17">
        <v>14</v>
      </c>
      <c r="BT17">
        <v>13.4042553191489</v>
      </c>
      <c r="BU17">
        <v>1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1</v>
      </c>
      <c r="CB17">
        <v>9</v>
      </c>
      <c r="CC17">
        <v>9</v>
      </c>
      <c r="CD17">
        <v>1</v>
      </c>
      <c r="CE17">
        <v>3</v>
      </c>
      <c r="CF17">
        <v>3</v>
      </c>
      <c r="CG17">
        <v>1</v>
      </c>
      <c r="CH17">
        <v>1</v>
      </c>
      <c r="CI17">
        <v>1</v>
      </c>
      <c r="CJ17">
        <v>1</v>
      </c>
      <c r="CK17">
        <v>6</v>
      </c>
      <c r="CL17">
        <v>7</v>
      </c>
      <c r="CM17">
        <v>0.85714285714285698</v>
      </c>
      <c r="CN17">
        <v>3</v>
      </c>
      <c r="CO17">
        <v>3</v>
      </c>
      <c r="CP17">
        <v>1</v>
      </c>
      <c r="CQ17">
        <v>2</v>
      </c>
      <c r="CR17">
        <v>2</v>
      </c>
      <c r="CS17">
        <v>1</v>
      </c>
      <c r="CT17">
        <v>7</v>
      </c>
      <c r="CU17">
        <v>8</v>
      </c>
      <c r="CV17">
        <v>0.875</v>
      </c>
      <c r="CW17">
        <v>3</v>
      </c>
      <c r="CX17">
        <v>5</v>
      </c>
      <c r="CY17">
        <v>0.6</v>
      </c>
      <c r="CZ17">
        <v>1</v>
      </c>
      <c r="DA17">
        <v>1</v>
      </c>
      <c r="DB17">
        <v>1</v>
      </c>
      <c r="DC17">
        <v>12</v>
      </c>
      <c r="DD17">
        <v>18</v>
      </c>
      <c r="DE17">
        <v>0.66666666666666696</v>
      </c>
      <c r="DF17">
        <v>1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1</v>
      </c>
      <c r="DO17">
        <v>0</v>
      </c>
      <c r="DP17">
        <v>0</v>
      </c>
      <c r="DQ17">
        <v>0</v>
      </c>
    </row>
    <row r="18" spans="1:121">
      <c r="A18" s="2" t="s">
        <v>121</v>
      </c>
      <c r="B18" s="2">
        <f>VLOOKUP(B2,Z2:AU35,21,FALSE)</f>
        <v>1</v>
      </c>
      <c r="C18" s="52"/>
      <c r="D18" s="16"/>
      <c r="E18" s="5"/>
      <c r="F18" s="5"/>
      <c r="G18" s="5"/>
      <c r="H18" s="5"/>
      <c r="I18" s="22"/>
      <c r="J18" s="25"/>
      <c r="K18" s="5"/>
      <c r="L18" s="5"/>
      <c r="M18" s="5"/>
      <c r="N18" s="5"/>
      <c r="O18" s="5"/>
      <c r="P18" s="5"/>
      <c r="Q18" s="22"/>
      <c r="R18" s="25"/>
      <c r="S18" s="5"/>
      <c r="T18" s="5"/>
      <c r="U18" s="5"/>
      <c r="V18" s="5"/>
      <c r="W18" s="6"/>
      <c r="Z18" t="s">
        <v>136</v>
      </c>
      <c r="AA18" t="s">
        <v>79</v>
      </c>
      <c r="AB18">
        <v>1</v>
      </c>
      <c r="AC18">
        <v>94</v>
      </c>
      <c r="AD18">
        <v>1</v>
      </c>
      <c r="AE18">
        <v>49</v>
      </c>
      <c r="AF18" s="1">
        <f t="shared" si="0"/>
        <v>0</v>
      </c>
      <c r="AG18" s="1">
        <f t="shared" si="1"/>
        <v>1</v>
      </c>
      <c r="AH18" s="1">
        <f t="shared" si="2"/>
        <v>1</v>
      </c>
      <c r="AI18" s="1">
        <f t="shared" si="3"/>
        <v>2</v>
      </c>
      <c r="AJ18" s="1">
        <f t="shared" si="4"/>
        <v>4</v>
      </c>
      <c r="AK18" s="1">
        <f t="shared" si="5"/>
        <v>0</v>
      </c>
      <c r="AL18" s="1">
        <f t="shared" si="6"/>
        <v>6</v>
      </c>
      <c r="AM18" s="1">
        <f t="shared" si="7"/>
        <v>17</v>
      </c>
      <c r="AN18" s="1">
        <f t="shared" si="8"/>
        <v>0</v>
      </c>
      <c r="AO18" s="1">
        <f t="shared" si="9"/>
        <v>0</v>
      </c>
      <c r="AP18" s="1">
        <f t="shared" si="10"/>
        <v>6</v>
      </c>
      <c r="AQ18" s="1">
        <f t="shared" si="11"/>
        <v>0</v>
      </c>
      <c r="AR18" s="1">
        <f t="shared" si="12"/>
        <v>1</v>
      </c>
      <c r="AS18" s="1">
        <f t="shared" si="13"/>
        <v>10</v>
      </c>
      <c r="AT18" s="1">
        <f t="shared" si="14"/>
        <v>0</v>
      </c>
      <c r="AU18" s="1">
        <f t="shared" si="15"/>
        <v>0</v>
      </c>
      <c r="AX18" t="s">
        <v>136</v>
      </c>
      <c r="AY18" t="s">
        <v>79</v>
      </c>
      <c r="AZ18">
        <v>1</v>
      </c>
      <c r="BA18">
        <v>94</v>
      </c>
      <c r="BB18">
        <v>1</v>
      </c>
      <c r="BC18">
        <v>49</v>
      </c>
      <c r="BD18">
        <v>59</v>
      </c>
      <c r="BE18">
        <v>56.489361702127702</v>
      </c>
      <c r="BF18">
        <v>0.83050847457627097</v>
      </c>
      <c r="BG18">
        <v>0.22807017543859601</v>
      </c>
      <c r="BH18">
        <v>0.61403508771929804</v>
      </c>
      <c r="BI18">
        <v>0.157894736842105</v>
      </c>
      <c r="BJ18">
        <v>11</v>
      </c>
      <c r="BK18">
        <v>13</v>
      </c>
      <c r="BL18">
        <v>12.4468085106383</v>
      </c>
      <c r="BM18">
        <v>0.84615384615384603</v>
      </c>
      <c r="BN18">
        <v>28</v>
      </c>
      <c r="BO18">
        <v>35</v>
      </c>
      <c r="BP18">
        <v>33.510638297872298</v>
      </c>
      <c r="BQ18">
        <v>0.8</v>
      </c>
      <c r="BR18">
        <v>8</v>
      </c>
      <c r="BS18">
        <v>9</v>
      </c>
      <c r="BT18">
        <v>8.6170212765957395</v>
      </c>
      <c r="BU18">
        <v>0.88888888888888895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2</v>
      </c>
      <c r="CF18">
        <v>2</v>
      </c>
      <c r="CG18">
        <v>1</v>
      </c>
      <c r="CH18">
        <v>4</v>
      </c>
      <c r="CI18">
        <v>5</v>
      </c>
      <c r="CJ18">
        <v>0.8</v>
      </c>
      <c r="CK18">
        <v>0</v>
      </c>
      <c r="CL18">
        <v>1</v>
      </c>
      <c r="CM18">
        <v>0</v>
      </c>
      <c r="CN18">
        <v>6</v>
      </c>
      <c r="CO18">
        <v>7</v>
      </c>
      <c r="CP18">
        <v>0.85714285714285698</v>
      </c>
      <c r="CQ18">
        <v>17</v>
      </c>
      <c r="CR18">
        <v>17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</v>
      </c>
      <c r="DA18">
        <v>11</v>
      </c>
      <c r="DB18">
        <v>0.54545454545454497</v>
      </c>
      <c r="DC18">
        <v>0</v>
      </c>
      <c r="DD18">
        <v>0</v>
      </c>
      <c r="DE18">
        <v>0</v>
      </c>
      <c r="DF18">
        <v>1</v>
      </c>
      <c r="DG18">
        <v>2</v>
      </c>
      <c r="DH18">
        <v>0.5</v>
      </c>
      <c r="DI18">
        <v>10</v>
      </c>
      <c r="DJ18">
        <v>11</v>
      </c>
      <c r="DK18">
        <v>0.90909090909090895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>
      <c r="A19" s="2" t="s">
        <v>122</v>
      </c>
      <c r="B19" s="2">
        <f>VLOOKUP(B2,Z2:AU35,22,FALSE)</f>
        <v>0</v>
      </c>
      <c r="C19" s="52"/>
      <c r="D19" s="16"/>
      <c r="E19" s="5"/>
      <c r="F19" s="5"/>
      <c r="G19" s="5"/>
      <c r="H19" s="5"/>
      <c r="I19" s="22"/>
      <c r="J19" s="25"/>
      <c r="K19" s="5"/>
      <c r="L19" s="5"/>
      <c r="M19" s="5"/>
      <c r="N19" s="5"/>
      <c r="O19" s="5"/>
      <c r="P19" s="5"/>
      <c r="Q19" s="22"/>
      <c r="R19" s="25"/>
      <c r="S19" s="5"/>
      <c r="T19" s="5"/>
      <c r="U19" s="5"/>
      <c r="V19" s="5"/>
      <c r="W19" s="6"/>
      <c r="Z19" t="s">
        <v>186</v>
      </c>
      <c r="AA19" t="s">
        <v>176</v>
      </c>
      <c r="AB19">
        <v>1</v>
      </c>
      <c r="AC19">
        <v>29</v>
      </c>
      <c r="AD19">
        <v>0</v>
      </c>
      <c r="AE19">
        <v>21</v>
      </c>
      <c r="AF19" s="1">
        <f t="shared" si="0"/>
        <v>0</v>
      </c>
      <c r="AG19" s="1">
        <f t="shared" si="1"/>
        <v>0</v>
      </c>
      <c r="AH19" s="1">
        <f t="shared" si="2"/>
        <v>0</v>
      </c>
      <c r="AI19" s="1">
        <f t="shared" si="3"/>
        <v>3</v>
      </c>
      <c r="AJ19" s="1">
        <f t="shared" si="4"/>
        <v>2</v>
      </c>
      <c r="AK19" s="1">
        <f t="shared" si="5"/>
        <v>3</v>
      </c>
      <c r="AL19" s="1">
        <f t="shared" si="6"/>
        <v>5</v>
      </c>
      <c r="AM19" s="1">
        <f t="shared" si="7"/>
        <v>4</v>
      </c>
      <c r="AN19" s="1">
        <f t="shared" si="8"/>
        <v>1</v>
      </c>
      <c r="AO19" s="1">
        <f t="shared" si="9"/>
        <v>0</v>
      </c>
      <c r="AP19" s="1">
        <f t="shared" si="10"/>
        <v>1</v>
      </c>
      <c r="AQ19" s="1">
        <f t="shared" si="11"/>
        <v>0</v>
      </c>
      <c r="AR19" s="1">
        <f t="shared" si="12"/>
        <v>2</v>
      </c>
      <c r="AS19" s="1">
        <f t="shared" si="13"/>
        <v>0</v>
      </c>
      <c r="AT19" s="1">
        <f t="shared" si="14"/>
        <v>0</v>
      </c>
      <c r="AU19" s="1">
        <f t="shared" si="15"/>
        <v>0</v>
      </c>
      <c r="AX19" t="s">
        <v>186</v>
      </c>
      <c r="AY19" t="s">
        <v>176</v>
      </c>
      <c r="AZ19">
        <v>1</v>
      </c>
      <c r="BA19">
        <v>29</v>
      </c>
      <c r="BB19">
        <v>0</v>
      </c>
      <c r="BC19">
        <v>21</v>
      </c>
      <c r="BD19">
        <v>26</v>
      </c>
      <c r="BE19">
        <v>80.689655172413794</v>
      </c>
      <c r="BF19">
        <v>0.80769230769230804</v>
      </c>
      <c r="BG19">
        <v>0.115384615384615</v>
      </c>
      <c r="BH19">
        <v>0.65384615384615397</v>
      </c>
      <c r="BI19">
        <v>0.230769230769231</v>
      </c>
      <c r="BJ19">
        <v>2</v>
      </c>
      <c r="BK19">
        <v>3</v>
      </c>
      <c r="BL19">
        <v>9.31034482758621</v>
      </c>
      <c r="BM19">
        <v>0.66666666666666696</v>
      </c>
      <c r="BN19">
        <v>14</v>
      </c>
      <c r="BO19">
        <v>17</v>
      </c>
      <c r="BP19">
        <v>52.758620689655203</v>
      </c>
      <c r="BQ19">
        <v>0.82352941176470595</v>
      </c>
      <c r="BR19">
        <v>5</v>
      </c>
      <c r="BS19">
        <v>6</v>
      </c>
      <c r="BT19">
        <v>18.620689655172399</v>
      </c>
      <c r="BU19">
        <v>0.83333333333333304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3</v>
      </c>
      <c r="CF19">
        <v>3</v>
      </c>
      <c r="CG19">
        <v>1</v>
      </c>
      <c r="CH19">
        <v>2</v>
      </c>
      <c r="CI19">
        <v>3</v>
      </c>
      <c r="CJ19">
        <v>0.66666666666666696</v>
      </c>
      <c r="CK19">
        <v>3</v>
      </c>
      <c r="CL19">
        <v>3</v>
      </c>
      <c r="CM19">
        <v>1</v>
      </c>
      <c r="CN19">
        <v>5</v>
      </c>
      <c r="CO19">
        <v>6</v>
      </c>
      <c r="CP19">
        <v>0.83333333333333304</v>
      </c>
      <c r="CQ19">
        <v>4</v>
      </c>
      <c r="CR19">
        <v>5</v>
      </c>
      <c r="CS19">
        <v>0.8</v>
      </c>
      <c r="CT19">
        <v>1</v>
      </c>
      <c r="CU19">
        <v>2</v>
      </c>
      <c r="CV19">
        <v>0.5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2</v>
      </c>
      <c r="DG19">
        <v>3</v>
      </c>
      <c r="DH19">
        <v>0.66666666666666696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>
      <c r="C20" s="52"/>
      <c r="D20" s="32"/>
      <c r="E20" s="33"/>
      <c r="F20" s="33"/>
      <c r="G20" s="33"/>
      <c r="H20" s="33"/>
      <c r="I20" s="34"/>
      <c r="J20" s="36"/>
      <c r="K20" s="33"/>
      <c r="L20" s="33"/>
      <c r="M20" s="33"/>
      <c r="N20" s="33"/>
      <c r="O20" s="33"/>
      <c r="P20" s="33"/>
      <c r="Q20" s="34"/>
      <c r="R20" s="36"/>
      <c r="S20" s="33"/>
      <c r="T20" s="33"/>
      <c r="U20" s="33"/>
      <c r="V20" s="33"/>
      <c r="W20" s="38"/>
      <c r="Z20" t="s">
        <v>93</v>
      </c>
      <c r="AA20" t="s">
        <v>79</v>
      </c>
      <c r="AB20">
        <v>1</v>
      </c>
      <c r="AC20">
        <v>46</v>
      </c>
      <c r="AD20">
        <v>1</v>
      </c>
      <c r="AE20">
        <v>15</v>
      </c>
      <c r="AF20" s="1">
        <f t="shared" si="0"/>
        <v>0</v>
      </c>
      <c r="AG20" s="1">
        <f t="shared" si="1"/>
        <v>0</v>
      </c>
      <c r="AH20" s="1">
        <f t="shared" si="2"/>
        <v>0</v>
      </c>
      <c r="AI20" s="1">
        <f t="shared" si="3"/>
        <v>0</v>
      </c>
      <c r="AJ20" s="1">
        <f t="shared" si="4"/>
        <v>0</v>
      </c>
      <c r="AK20" s="1">
        <f t="shared" si="5"/>
        <v>0</v>
      </c>
      <c r="AL20" s="1">
        <f t="shared" si="6"/>
        <v>5</v>
      </c>
      <c r="AM20" s="1">
        <f t="shared" si="7"/>
        <v>1</v>
      </c>
      <c r="AN20" s="1">
        <f t="shared" si="8"/>
        <v>0</v>
      </c>
      <c r="AO20" s="1">
        <f t="shared" si="9"/>
        <v>2</v>
      </c>
      <c r="AP20" s="1">
        <f t="shared" si="10"/>
        <v>0</v>
      </c>
      <c r="AQ20" s="1">
        <f t="shared" si="11"/>
        <v>3</v>
      </c>
      <c r="AR20" s="1">
        <f t="shared" si="12"/>
        <v>2</v>
      </c>
      <c r="AS20" s="1">
        <f t="shared" si="13"/>
        <v>1</v>
      </c>
      <c r="AT20" s="1">
        <f t="shared" si="14"/>
        <v>1</v>
      </c>
      <c r="AU20" s="1">
        <f t="shared" si="15"/>
        <v>0</v>
      </c>
      <c r="AX20" t="s">
        <v>93</v>
      </c>
      <c r="AY20" t="s">
        <v>79</v>
      </c>
      <c r="AZ20">
        <v>1</v>
      </c>
      <c r="BA20">
        <v>46</v>
      </c>
      <c r="BB20">
        <v>1</v>
      </c>
      <c r="BC20">
        <v>15</v>
      </c>
      <c r="BD20">
        <v>22</v>
      </c>
      <c r="BE20">
        <v>43.043478260869598</v>
      </c>
      <c r="BF20">
        <v>0.68181818181818199</v>
      </c>
      <c r="BG20">
        <v>0.5</v>
      </c>
      <c r="BH20">
        <v>0.5</v>
      </c>
      <c r="BI20">
        <v>0</v>
      </c>
      <c r="BJ20">
        <v>7</v>
      </c>
      <c r="BK20">
        <v>11</v>
      </c>
      <c r="BL20">
        <v>21.521739130434799</v>
      </c>
      <c r="BM20">
        <v>0.63636363636363602</v>
      </c>
      <c r="BN20">
        <v>8</v>
      </c>
      <c r="BO20">
        <v>11</v>
      </c>
      <c r="BP20">
        <v>21.521739130434799</v>
      </c>
      <c r="BQ20">
        <v>0.72727272727272696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5</v>
      </c>
      <c r="CO20">
        <v>5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2</v>
      </c>
      <c r="CX20">
        <v>3</v>
      </c>
      <c r="CY20">
        <v>0.66666666666666696</v>
      </c>
      <c r="CZ20">
        <v>0</v>
      </c>
      <c r="DA20">
        <v>2</v>
      </c>
      <c r="DB20">
        <v>0</v>
      </c>
      <c r="DC20">
        <v>3</v>
      </c>
      <c r="DD20">
        <v>3</v>
      </c>
      <c r="DE20">
        <v>1</v>
      </c>
      <c r="DF20">
        <v>2</v>
      </c>
      <c r="DG20">
        <v>2</v>
      </c>
      <c r="DH20">
        <v>1</v>
      </c>
      <c r="DI20">
        <v>1</v>
      </c>
      <c r="DJ20">
        <v>4</v>
      </c>
      <c r="DK20">
        <v>0.25</v>
      </c>
      <c r="DL20">
        <v>1</v>
      </c>
      <c r="DM20">
        <v>2</v>
      </c>
      <c r="DN20">
        <v>0.5</v>
      </c>
      <c r="DO20">
        <v>0</v>
      </c>
      <c r="DP20">
        <v>0</v>
      </c>
      <c r="DQ20">
        <v>0</v>
      </c>
    </row>
    <row r="21" spans="1:121">
      <c r="C21" s="51"/>
      <c r="D21" s="39">
        <f>B6</f>
        <v>9</v>
      </c>
      <c r="E21" s="40"/>
      <c r="F21" s="40"/>
      <c r="G21" s="40"/>
      <c r="H21" s="40"/>
      <c r="I21" s="41"/>
      <c r="J21" s="40">
        <f>B7</f>
        <v>3</v>
      </c>
      <c r="K21" s="40"/>
      <c r="L21" s="40"/>
      <c r="M21" s="40"/>
      <c r="N21" s="40"/>
      <c r="O21" s="40"/>
      <c r="P21" s="40"/>
      <c r="Q21" s="41"/>
      <c r="R21" s="42">
        <f>B8</f>
        <v>1</v>
      </c>
      <c r="S21" s="40"/>
      <c r="T21" s="40"/>
      <c r="U21" s="40"/>
      <c r="V21" s="40"/>
      <c r="W21" s="43"/>
      <c r="Z21" t="s">
        <v>187</v>
      </c>
      <c r="AA21" t="s">
        <v>176</v>
      </c>
      <c r="AB21">
        <v>1</v>
      </c>
      <c r="AC21">
        <v>66</v>
      </c>
      <c r="AD21">
        <v>1</v>
      </c>
      <c r="AE21">
        <v>10</v>
      </c>
      <c r="AF21" s="1">
        <f t="shared" si="0"/>
        <v>0</v>
      </c>
      <c r="AG21" s="1">
        <f t="shared" si="1"/>
        <v>1</v>
      </c>
      <c r="AH21" s="1">
        <f t="shared" si="2"/>
        <v>1</v>
      </c>
      <c r="AI21" s="1">
        <f t="shared" si="3"/>
        <v>0</v>
      </c>
      <c r="AJ21" s="1">
        <f t="shared" si="4"/>
        <v>0</v>
      </c>
      <c r="AK21" s="1">
        <f t="shared" si="5"/>
        <v>3</v>
      </c>
      <c r="AL21" s="1">
        <f t="shared" si="6"/>
        <v>1</v>
      </c>
      <c r="AM21" s="1">
        <f t="shared" si="7"/>
        <v>0</v>
      </c>
      <c r="AN21" s="1">
        <f t="shared" si="8"/>
        <v>1</v>
      </c>
      <c r="AO21" s="1">
        <f t="shared" si="9"/>
        <v>0</v>
      </c>
      <c r="AP21" s="1">
        <f t="shared" si="10"/>
        <v>0</v>
      </c>
      <c r="AQ21" s="1">
        <f t="shared" si="11"/>
        <v>3</v>
      </c>
      <c r="AR21" s="1">
        <f t="shared" si="12"/>
        <v>0</v>
      </c>
      <c r="AS21" s="1">
        <f t="shared" si="13"/>
        <v>0</v>
      </c>
      <c r="AT21" s="1">
        <f t="shared" si="14"/>
        <v>0</v>
      </c>
      <c r="AU21" s="1">
        <f t="shared" si="15"/>
        <v>0</v>
      </c>
      <c r="AX21" t="s">
        <v>187</v>
      </c>
      <c r="AY21" t="s">
        <v>176</v>
      </c>
      <c r="AZ21">
        <v>1</v>
      </c>
      <c r="BA21">
        <v>66</v>
      </c>
      <c r="BB21">
        <v>1</v>
      </c>
      <c r="BC21">
        <v>10</v>
      </c>
      <c r="BD21">
        <v>14</v>
      </c>
      <c r="BE21">
        <v>19.090909090909101</v>
      </c>
      <c r="BF21">
        <v>0.71428571428571397</v>
      </c>
      <c r="BG21">
        <v>0.230769230769231</v>
      </c>
      <c r="BH21">
        <v>0.53846153846153799</v>
      </c>
      <c r="BI21">
        <v>0.230769230769231</v>
      </c>
      <c r="BJ21">
        <v>3</v>
      </c>
      <c r="BK21">
        <v>3</v>
      </c>
      <c r="BL21">
        <v>4.0909090909090899</v>
      </c>
      <c r="BM21">
        <v>1</v>
      </c>
      <c r="BN21">
        <v>5</v>
      </c>
      <c r="BO21">
        <v>7</v>
      </c>
      <c r="BP21">
        <v>9.5454545454545396</v>
      </c>
      <c r="BQ21">
        <v>0.71428571428571397</v>
      </c>
      <c r="BR21">
        <v>2</v>
      </c>
      <c r="BS21">
        <v>3</v>
      </c>
      <c r="BT21">
        <v>4.0909090909090899</v>
      </c>
      <c r="BU21">
        <v>0.66666666666666696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1</v>
      </c>
      <c r="CB21">
        <v>1</v>
      </c>
      <c r="CC21">
        <v>2</v>
      </c>
      <c r="CD21">
        <v>0.5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3</v>
      </c>
      <c r="CL21">
        <v>4</v>
      </c>
      <c r="CM21">
        <v>0.75</v>
      </c>
      <c r="CN21">
        <v>1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3</v>
      </c>
      <c r="DD21">
        <v>3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21">
      <c r="C22" s="51"/>
      <c r="D22" s="16"/>
      <c r="E22" s="5"/>
      <c r="F22" s="5"/>
      <c r="G22" s="5"/>
      <c r="H22" s="5"/>
      <c r="I22" s="22"/>
      <c r="J22" s="5"/>
      <c r="K22" s="5"/>
      <c r="L22" s="5"/>
      <c r="M22" s="5"/>
      <c r="N22" s="5"/>
      <c r="O22" s="5"/>
      <c r="P22" s="5"/>
      <c r="Q22" s="22"/>
      <c r="R22" s="25"/>
      <c r="S22" s="5"/>
      <c r="T22" s="5"/>
      <c r="U22" s="5"/>
      <c r="V22" s="5"/>
      <c r="W22" s="6"/>
      <c r="Z22" t="s">
        <v>188</v>
      </c>
      <c r="AA22" t="s">
        <v>79</v>
      </c>
      <c r="AB22">
        <v>1</v>
      </c>
      <c r="AC22">
        <v>49</v>
      </c>
      <c r="AD22">
        <v>0</v>
      </c>
      <c r="AE22">
        <v>12</v>
      </c>
      <c r="AF22" s="1">
        <f t="shared" si="0"/>
        <v>0</v>
      </c>
      <c r="AG22" s="1">
        <f t="shared" si="1"/>
        <v>0</v>
      </c>
      <c r="AH22" s="1">
        <f t="shared" si="2"/>
        <v>0</v>
      </c>
      <c r="AI22" s="1">
        <f t="shared" si="3"/>
        <v>0</v>
      </c>
      <c r="AJ22" s="1">
        <f t="shared" si="4"/>
        <v>0</v>
      </c>
      <c r="AK22" s="1">
        <f t="shared" si="5"/>
        <v>1</v>
      </c>
      <c r="AL22" s="1">
        <f t="shared" si="6"/>
        <v>0</v>
      </c>
      <c r="AM22" s="1">
        <f t="shared" si="7"/>
        <v>2</v>
      </c>
      <c r="AN22" s="1">
        <f t="shared" si="8"/>
        <v>2</v>
      </c>
      <c r="AO22" s="1">
        <f t="shared" si="9"/>
        <v>1</v>
      </c>
      <c r="AP22" s="1">
        <f t="shared" si="10"/>
        <v>1</v>
      </c>
      <c r="AQ22" s="1">
        <f t="shared" si="11"/>
        <v>5</v>
      </c>
      <c r="AR22" s="1">
        <f t="shared" si="12"/>
        <v>0</v>
      </c>
      <c r="AS22" s="1">
        <f t="shared" si="13"/>
        <v>0</v>
      </c>
      <c r="AT22" s="1">
        <f t="shared" si="14"/>
        <v>0</v>
      </c>
      <c r="AU22" s="1">
        <f t="shared" si="15"/>
        <v>0</v>
      </c>
      <c r="AX22" t="s">
        <v>188</v>
      </c>
      <c r="AY22" t="s">
        <v>79</v>
      </c>
      <c r="AZ22">
        <v>1</v>
      </c>
      <c r="BA22">
        <v>49</v>
      </c>
      <c r="BB22">
        <v>0</v>
      </c>
      <c r="BC22">
        <v>12</v>
      </c>
      <c r="BD22">
        <v>15</v>
      </c>
      <c r="BE22">
        <v>27.5510204081633</v>
      </c>
      <c r="BF22">
        <v>0.8</v>
      </c>
      <c r="BG22">
        <v>0.46666666666666701</v>
      </c>
      <c r="BH22">
        <v>0.53333333333333299</v>
      </c>
      <c r="BI22">
        <v>0</v>
      </c>
      <c r="BJ22">
        <v>5</v>
      </c>
      <c r="BK22">
        <v>7</v>
      </c>
      <c r="BL22">
        <v>12.8571428571429</v>
      </c>
      <c r="BM22">
        <v>0.71428571428571397</v>
      </c>
      <c r="BN22">
        <v>7</v>
      </c>
      <c r="BO22">
        <v>8</v>
      </c>
      <c r="BP22">
        <v>14.6938775510204</v>
      </c>
      <c r="BQ22">
        <v>0.875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2</v>
      </c>
      <c r="CM22">
        <v>0.5</v>
      </c>
      <c r="CN22">
        <v>0</v>
      </c>
      <c r="CO22">
        <v>0</v>
      </c>
      <c r="CP22">
        <v>0</v>
      </c>
      <c r="CQ22">
        <v>2</v>
      </c>
      <c r="CR22">
        <v>2</v>
      </c>
      <c r="CS22">
        <v>1</v>
      </c>
      <c r="CT22">
        <v>2</v>
      </c>
      <c r="CU22">
        <v>2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5</v>
      </c>
      <c r="DD22">
        <v>5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</row>
    <row r="23" spans="1:121">
      <c r="C23" s="51"/>
      <c r="D23" s="16"/>
      <c r="E23" s="5"/>
      <c r="F23" s="5"/>
      <c r="G23" s="5"/>
      <c r="H23" s="5"/>
      <c r="I23" s="22"/>
      <c r="J23" s="5"/>
      <c r="K23" s="5"/>
      <c r="L23" s="5"/>
      <c r="M23" s="5"/>
      <c r="N23" s="5"/>
      <c r="O23" s="5"/>
      <c r="P23" s="5"/>
      <c r="Q23" s="22"/>
      <c r="R23" s="25"/>
      <c r="S23" s="5"/>
      <c r="T23" s="5"/>
      <c r="U23" s="5"/>
      <c r="V23" s="5"/>
      <c r="W23" s="6"/>
      <c r="Z23" t="s">
        <v>189</v>
      </c>
      <c r="AA23" t="s">
        <v>79</v>
      </c>
      <c r="AB23">
        <v>1</v>
      </c>
      <c r="AC23">
        <v>94</v>
      </c>
      <c r="AD23">
        <v>1</v>
      </c>
      <c r="AE23">
        <v>49</v>
      </c>
      <c r="AF23" s="1">
        <f t="shared" si="0"/>
        <v>0</v>
      </c>
      <c r="AG23" s="1">
        <f t="shared" si="1"/>
        <v>0</v>
      </c>
      <c r="AH23" s="1">
        <f t="shared" si="2"/>
        <v>3</v>
      </c>
      <c r="AI23" s="1">
        <f t="shared" si="3"/>
        <v>5</v>
      </c>
      <c r="AJ23" s="1">
        <f t="shared" si="4"/>
        <v>1</v>
      </c>
      <c r="AK23" s="1">
        <f t="shared" si="5"/>
        <v>5</v>
      </c>
      <c r="AL23" s="1">
        <f t="shared" si="6"/>
        <v>11</v>
      </c>
      <c r="AM23" s="1">
        <f t="shared" si="7"/>
        <v>5</v>
      </c>
      <c r="AN23" s="1">
        <f t="shared" si="8"/>
        <v>6</v>
      </c>
      <c r="AO23" s="1">
        <f t="shared" si="9"/>
        <v>3</v>
      </c>
      <c r="AP23" s="1">
        <f t="shared" si="10"/>
        <v>4</v>
      </c>
      <c r="AQ23" s="1">
        <f t="shared" si="11"/>
        <v>2</v>
      </c>
      <c r="AR23" s="1">
        <f t="shared" si="12"/>
        <v>2</v>
      </c>
      <c r="AS23" s="1">
        <f t="shared" si="13"/>
        <v>1</v>
      </c>
      <c r="AT23" s="1">
        <f t="shared" si="14"/>
        <v>1</v>
      </c>
      <c r="AU23" s="1">
        <f t="shared" si="15"/>
        <v>0</v>
      </c>
      <c r="AX23" t="s">
        <v>189</v>
      </c>
      <c r="AY23" t="s">
        <v>79</v>
      </c>
      <c r="AZ23">
        <v>1</v>
      </c>
      <c r="BA23">
        <v>94</v>
      </c>
      <c r="BB23">
        <v>1</v>
      </c>
      <c r="BC23">
        <v>49</v>
      </c>
      <c r="BD23">
        <v>58</v>
      </c>
      <c r="BE23">
        <v>55.531914893617</v>
      </c>
      <c r="BF23">
        <v>0.84482758620689702</v>
      </c>
      <c r="BG23">
        <v>0.17241379310344801</v>
      </c>
      <c r="BH23">
        <v>0.63793103448275901</v>
      </c>
      <c r="BI23">
        <v>0.18965517241379301</v>
      </c>
      <c r="BJ23">
        <v>6</v>
      </c>
      <c r="BK23">
        <v>10</v>
      </c>
      <c r="BL23">
        <v>9.5744680851063801</v>
      </c>
      <c r="BM23">
        <v>0.6</v>
      </c>
      <c r="BN23">
        <v>34</v>
      </c>
      <c r="BO23">
        <v>37</v>
      </c>
      <c r="BP23">
        <v>35.425531914893597</v>
      </c>
      <c r="BQ23">
        <v>0.91891891891891897</v>
      </c>
      <c r="BR23">
        <v>9</v>
      </c>
      <c r="BS23">
        <v>11</v>
      </c>
      <c r="BT23">
        <v>10.531914893617</v>
      </c>
      <c r="BU23">
        <v>0.81818181818181801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3</v>
      </c>
      <c r="CC23">
        <v>5</v>
      </c>
      <c r="CD23">
        <v>0.6</v>
      </c>
      <c r="CE23">
        <v>5</v>
      </c>
      <c r="CF23">
        <v>5</v>
      </c>
      <c r="CG23">
        <v>1</v>
      </c>
      <c r="CH23">
        <v>1</v>
      </c>
      <c r="CI23">
        <v>1</v>
      </c>
      <c r="CJ23">
        <v>1</v>
      </c>
      <c r="CK23">
        <v>5</v>
      </c>
      <c r="CL23">
        <v>6</v>
      </c>
      <c r="CM23">
        <v>0.83333333333333304</v>
      </c>
      <c r="CN23">
        <v>11</v>
      </c>
      <c r="CO23">
        <v>11</v>
      </c>
      <c r="CP23">
        <v>1</v>
      </c>
      <c r="CQ23">
        <v>5</v>
      </c>
      <c r="CR23">
        <v>6</v>
      </c>
      <c r="CS23">
        <v>0.83333333333333304</v>
      </c>
      <c r="CT23">
        <v>6</v>
      </c>
      <c r="CU23">
        <v>6</v>
      </c>
      <c r="CV23">
        <v>1</v>
      </c>
      <c r="CW23">
        <v>3</v>
      </c>
      <c r="CX23">
        <v>3</v>
      </c>
      <c r="CY23">
        <v>1</v>
      </c>
      <c r="CZ23">
        <v>4</v>
      </c>
      <c r="DA23">
        <v>5</v>
      </c>
      <c r="DB23">
        <v>0.8</v>
      </c>
      <c r="DC23">
        <v>2</v>
      </c>
      <c r="DD23">
        <v>2</v>
      </c>
      <c r="DE23">
        <v>1</v>
      </c>
      <c r="DF23">
        <v>2</v>
      </c>
      <c r="DG23">
        <v>5</v>
      </c>
      <c r="DH23">
        <v>0.4</v>
      </c>
      <c r="DI23">
        <v>1</v>
      </c>
      <c r="DJ23">
        <v>1</v>
      </c>
      <c r="DK23">
        <v>1</v>
      </c>
      <c r="DL23">
        <v>1</v>
      </c>
      <c r="DM23">
        <v>2</v>
      </c>
      <c r="DN23">
        <v>0.5</v>
      </c>
      <c r="DO23">
        <v>0</v>
      </c>
      <c r="DP23">
        <v>0</v>
      </c>
      <c r="DQ23">
        <v>0</v>
      </c>
    </row>
    <row r="24" spans="1:121">
      <c r="C24" s="51"/>
      <c r="D24" s="16"/>
      <c r="E24" s="5"/>
      <c r="F24" s="5"/>
      <c r="G24" s="5"/>
      <c r="H24" s="5"/>
      <c r="I24" s="22"/>
      <c r="J24" s="5"/>
      <c r="K24" s="5"/>
      <c r="L24" s="5"/>
      <c r="M24" s="5"/>
      <c r="N24" s="5"/>
      <c r="O24" s="5"/>
      <c r="P24" s="5"/>
      <c r="Q24" s="22"/>
      <c r="R24" s="25"/>
      <c r="S24" s="5"/>
      <c r="T24" s="5"/>
      <c r="U24" s="5"/>
      <c r="V24" s="5"/>
      <c r="W24" s="6"/>
      <c r="Z24" t="s">
        <v>95</v>
      </c>
      <c r="AA24" t="s">
        <v>79</v>
      </c>
      <c r="AB24">
        <v>1</v>
      </c>
      <c r="AC24">
        <v>59</v>
      </c>
      <c r="AD24">
        <v>1</v>
      </c>
      <c r="AE24">
        <v>14</v>
      </c>
      <c r="AF24" s="1">
        <f t="shared" si="0"/>
        <v>0</v>
      </c>
      <c r="AG24" s="1">
        <f t="shared" si="1"/>
        <v>0</v>
      </c>
      <c r="AH24" s="1">
        <f t="shared" si="2"/>
        <v>0</v>
      </c>
      <c r="AI24" s="1">
        <f t="shared" si="3"/>
        <v>0</v>
      </c>
      <c r="AJ24" s="1">
        <f t="shared" si="4"/>
        <v>0</v>
      </c>
      <c r="AK24" s="1">
        <f t="shared" si="5"/>
        <v>4</v>
      </c>
      <c r="AL24" s="1">
        <f t="shared" si="6"/>
        <v>0</v>
      </c>
      <c r="AM24" s="1">
        <f t="shared" si="7"/>
        <v>0</v>
      </c>
      <c r="AN24" s="1">
        <f t="shared" si="8"/>
        <v>0</v>
      </c>
      <c r="AO24" s="1">
        <f t="shared" si="9"/>
        <v>1</v>
      </c>
      <c r="AP24" s="1">
        <f t="shared" si="10"/>
        <v>3</v>
      </c>
      <c r="AQ24" s="1">
        <f t="shared" si="11"/>
        <v>2</v>
      </c>
      <c r="AR24" s="1">
        <f t="shared" si="12"/>
        <v>1</v>
      </c>
      <c r="AS24" s="1">
        <f t="shared" si="13"/>
        <v>1</v>
      </c>
      <c r="AT24" s="1">
        <f t="shared" si="14"/>
        <v>2</v>
      </c>
      <c r="AU24" s="1">
        <f t="shared" si="15"/>
        <v>0</v>
      </c>
      <c r="AX24" t="s">
        <v>95</v>
      </c>
      <c r="AY24" t="s">
        <v>79</v>
      </c>
      <c r="AZ24">
        <v>1</v>
      </c>
      <c r="BA24">
        <v>59</v>
      </c>
      <c r="BB24">
        <v>1</v>
      </c>
      <c r="BC24">
        <v>14</v>
      </c>
      <c r="BD24">
        <v>19</v>
      </c>
      <c r="BE24">
        <v>28.983050847457601</v>
      </c>
      <c r="BF24">
        <v>0.73684210526315796</v>
      </c>
      <c r="BG24">
        <v>0.52631578947368396</v>
      </c>
      <c r="BH24">
        <v>0.47368421052631599</v>
      </c>
      <c r="BI24">
        <v>0</v>
      </c>
      <c r="BJ24">
        <v>6</v>
      </c>
      <c r="BK24">
        <v>10</v>
      </c>
      <c r="BL24">
        <v>15.254237288135601</v>
      </c>
      <c r="BM24">
        <v>0.6</v>
      </c>
      <c r="BN24">
        <v>8</v>
      </c>
      <c r="BO24">
        <v>9</v>
      </c>
      <c r="BP24">
        <v>13.728813559322001</v>
      </c>
      <c r="BQ24">
        <v>0.88888888888888895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4</v>
      </c>
      <c r="CL24">
        <v>4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3</v>
      </c>
      <c r="DA24">
        <v>4</v>
      </c>
      <c r="DB24">
        <v>0.75</v>
      </c>
      <c r="DC24">
        <v>2</v>
      </c>
      <c r="DD24">
        <v>4</v>
      </c>
      <c r="DE24">
        <v>0.5</v>
      </c>
      <c r="DF24">
        <v>1</v>
      </c>
      <c r="DG24">
        <v>1</v>
      </c>
      <c r="DH24">
        <v>1</v>
      </c>
      <c r="DI24">
        <v>1</v>
      </c>
      <c r="DJ24">
        <v>3</v>
      </c>
      <c r="DK24">
        <v>0.33333333333333298</v>
      </c>
      <c r="DL24">
        <v>2</v>
      </c>
      <c r="DM24">
        <v>2</v>
      </c>
      <c r="DN24">
        <v>1</v>
      </c>
      <c r="DO24">
        <v>0</v>
      </c>
      <c r="DP24">
        <v>0</v>
      </c>
      <c r="DQ24">
        <v>0</v>
      </c>
    </row>
    <row r="25" spans="1:121">
      <c r="C25" s="51" t="s">
        <v>103</v>
      </c>
      <c r="D25" s="16"/>
      <c r="E25" s="5"/>
      <c r="F25" s="5"/>
      <c r="G25" s="5"/>
      <c r="H25" s="5"/>
      <c r="I25" s="22"/>
      <c r="J25" s="5"/>
      <c r="K25" s="5"/>
      <c r="L25" s="5"/>
      <c r="M25" s="5"/>
      <c r="N25" s="5"/>
      <c r="O25" s="5"/>
      <c r="P25" s="5"/>
      <c r="Q25" s="22"/>
      <c r="R25" s="25"/>
      <c r="S25" s="5"/>
      <c r="T25" s="5"/>
      <c r="U25" s="5"/>
      <c r="V25" s="5"/>
      <c r="W25" s="6"/>
      <c r="Z25" t="s">
        <v>190</v>
      </c>
      <c r="AA25" t="s">
        <v>176</v>
      </c>
      <c r="AB25">
        <v>1</v>
      </c>
      <c r="AC25">
        <v>94</v>
      </c>
      <c r="AD25">
        <v>1</v>
      </c>
      <c r="AE25">
        <v>14</v>
      </c>
      <c r="AF25" s="1">
        <f t="shared" si="0"/>
        <v>0</v>
      </c>
      <c r="AG25" s="1">
        <f t="shared" si="1"/>
        <v>1</v>
      </c>
      <c r="AH25" s="1">
        <f t="shared" si="2"/>
        <v>0</v>
      </c>
      <c r="AI25" s="1">
        <f t="shared" si="3"/>
        <v>1</v>
      </c>
      <c r="AJ25" s="1">
        <f t="shared" si="4"/>
        <v>3</v>
      </c>
      <c r="AK25" s="1">
        <f t="shared" si="5"/>
        <v>0</v>
      </c>
      <c r="AL25" s="1">
        <f t="shared" si="6"/>
        <v>2</v>
      </c>
      <c r="AM25" s="1">
        <f t="shared" si="7"/>
        <v>2</v>
      </c>
      <c r="AN25" s="1">
        <f t="shared" si="8"/>
        <v>1</v>
      </c>
      <c r="AO25" s="1">
        <f t="shared" si="9"/>
        <v>0</v>
      </c>
      <c r="AP25" s="1">
        <f t="shared" si="10"/>
        <v>1</v>
      </c>
      <c r="AQ25" s="1">
        <f t="shared" si="11"/>
        <v>0</v>
      </c>
      <c r="AR25" s="1">
        <f t="shared" si="12"/>
        <v>0</v>
      </c>
      <c r="AS25" s="1">
        <f t="shared" si="13"/>
        <v>3</v>
      </c>
      <c r="AT25" s="1">
        <f t="shared" si="14"/>
        <v>0</v>
      </c>
      <c r="AU25" s="1">
        <f t="shared" si="15"/>
        <v>0</v>
      </c>
      <c r="AX25" t="s">
        <v>190</v>
      </c>
      <c r="AY25" t="s">
        <v>176</v>
      </c>
      <c r="AZ25">
        <v>1</v>
      </c>
      <c r="BA25">
        <v>94</v>
      </c>
      <c r="BB25">
        <v>1</v>
      </c>
      <c r="BC25">
        <v>14</v>
      </c>
      <c r="BD25">
        <v>23</v>
      </c>
      <c r="BE25">
        <v>22.021276595744698</v>
      </c>
      <c r="BF25">
        <v>0.60869565217391297</v>
      </c>
      <c r="BG25">
        <v>0.22727272727272699</v>
      </c>
      <c r="BH25">
        <v>0.5</v>
      </c>
      <c r="BI25">
        <v>0.27272727272727298</v>
      </c>
      <c r="BJ25">
        <v>3</v>
      </c>
      <c r="BK25">
        <v>5</v>
      </c>
      <c r="BL25">
        <v>4.7872340425531901</v>
      </c>
      <c r="BM25">
        <v>0.6</v>
      </c>
      <c r="BN25">
        <v>6</v>
      </c>
      <c r="BO25">
        <v>11</v>
      </c>
      <c r="BP25">
        <v>10.531914893617</v>
      </c>
      <c r="BQ25">
        <v>0.54545454545454497</v>
      </c>
      <c r="BR25">
        <v>5</v>
      </c>
      <c r="BS25">
        <v>6</v>
      </c>
      <c r="BT25">
        <v>5.7446808510638299</v>
      </c>
      <c r="BU25">
        <v>0.83333333333333304</v>
      </c>
      <c r="BV25">
        <v>0</v>
      </c>
      <c r="BW25">
        <v>0</v>
      </c>
      <c r="BX25">
        <v>0</v>
      </c>
      <c r="BY25">
        <v>1</v>
      </c>
      <c r="BZ25">
        <v>2</v>
      </c>
      <c r="CA25">
        <v>0.5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1</v>
      </c>
      <c r="CH25">
        <v>3</v>
      </c>
      <c r="CI25">
        <v>3</v>
      </c>
      <c r="CJ25">
        <v>1</v>
      </c>
      <c r="CK25">
        <v>0</v>
      </c>
      <c r="CL25">
        <v>0</v>
      </c>
      <c r="CM25">
        <v>0</v>
      </c>
      <c r="CN25">
        <v>2</v>
      </c>
      <c r="CO25">
        <v>2</v>
      </c>
      <c r="CP25">
        <v>1</v>
      </c>
      <c r="CQ25">
        <v>2</v>
      </c>
      <c r="CR25">
        <v>3</v>
      </c>
      <c r="CS25">
        <v>0.66666666666666696</v>
      </c>
      <c r="CT25">
        <v>1</v>
      </c>
      <c r="CU25">
        <v>2</v>
      </c>
      <c r="CV25">
        <v>0.5</v>
      </c>
      <c r="CW25">
        <v>0</v>
      </c>
      <c r="CX25">
        <v>1</v>
      </c>
      <c r="CY25">
        <v>0</v>
      </c>
      <c r="CZ25">
        <v>1</v>
      </c>
      <c r="DA25">
        <v>3</v>
      </c>
      <c r="DB25">
        <v>0.33333333333333298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3</v>
      </c>
      <c r="DJ25">
        <v>5</v>
      </c>
      <c r="DK25">
        <v>0.6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</row>
    <row r="26" spans="1:121">
      <c r="C26" s="51"/>
      <c r="D26" s="16"/>
      <c r="E26" s="5"/>
      <c r="F26" s="5"/>
      <c r="G26" s="5"/>
      <c r="H26" s="5"/>
      <c r="I26" s="22"/>
      <c r="J26" s="5"/>
      <c r="K26" s="5"/>
      <c r="L26" s="5"/>
      <c r="M26" s="5"/>
      <c r="N26" s="5"/>
      <c r="O26" s="5"/>
      <c r="P26" s="5"/>
      <c r="Q26" s="22"/>
      <c r="R26" s="25"/>
      <c r="S26" s="5"/>
      <c r="T26" s="5"/>
      <c r="U26" s="5"/>
      <c r="V26" s="5"/>
      <c r="W26" s="6"/>
      <c r="Z26" t="s">
        <v>97</v>
      </c>
      <c r="AA26" t="s">
        <v>79</v>
      </c>
      <c r="AB26">
        <v>1</v>
      </c>
      <c r="AC26">
        <v>36</v>
      </c>
      <c r="AD26">
        <v>0</v>
      </c>
      <c r="AE26">
        <v>26</v>
      </c>
      <c r="AF26" s="1">
        <f t="shared" si="0"/>
        <v>0</v>
      </c>
      <c r="AG26" s="1">
        <f t="shared" si="1"/>
        <v>0</v>
      </c>
      <c r="AH26" s="1">
        <f t="shared" si="2"/>
        <v>0</v>
      </c>
      <c r="AI26" s="1">
        <f t="shared" si="3"/>
        <v>1</v>
      </c>
      <c r="AJ26" s="1">
        <f t="shared" si="4"/>
        <v>4</v>
      </c>
      <c r="AK26" s="1">
        <f t="shared" si="5"/>
        <v>0</v>
      </c>
      <c r="AL26" s="1">
        <f t="shared" si="6"/>
        <v>0</v>
      </c>
      <c r="AM26" s="1">
        <f t="shared" si="7"/>
        <v>5</v>
      </c>
      <c r="AN26" s="1">
        <f t="shared" si="8"/>
        <v>0</v>
      </c>
      <c r="AO26" s="1">
        <f t="shared" si="9"/>
        <v>0</v>
      </c>
      <c r="AP26" s="1">
        <f t="shared" si="10"/>
        <v>4</v>
      </c>
      <c r="AQ26" s="1">
        <f t="shared" si="11"/>
        <v>0</v>
      </c>
      <c r="AR26" s="1">
        <f t="shared" si="12"/>
        <v>0</v>
      </c>
      <c r="AS26" s="1">
        <f t="shared" si="13"/>
        <v>12</v>
      </c>
      <c r="AT26" s="1">
        <f t="shared" si="14"/>
        <v>0</v>
      </c>
      <c r="AU26" s="1">
        <f t="shared" si="15"/>
        <v>0</v>
      </c>
      <c r="AX26" t="s">
        <v>97</v>
      </c>
      <c r="AY26" t="s">
        <v>79</v>
      </c>
      <c r="AZ26">
        <v>1</v>
      </c>
      <c r="BA26">
        <v>36</v>
      </c>
      <c r="BB26">
        <v>0</v>
      </c>
      <c r="BC26">
        <v>26</v>
      </c>
      <c r="BD26">
        <v>31</v>
      </c>
      <c r="BE26">
        <v>77.5</v>
      </c>
      <c r="BF26">
        <v>0.83870967741935498</v>
      </c>
      <c r="BG26">
        <v>0.41935483870967699</v>
      </c>
      <c r="BH26">
        <v>0.38709677419354799</v>
      </c>
      <c r="BI26">
        <v>0.19354838709677399</v>
      </c>
      <c r="BJ26">
        <v>12</v>
      </c>
      <c r="BK26">
        <v>13</v>
      </c>
      <c r="BL26">
        <v>32.5</v>
      </c>
      <c r="BM26">
        <v>0.92307692307692302</v>
      </c>
      <c r="BN26">
        <v>9</v>
      </c>
      <c r="BO26">
        <v>12</v>
      </c>
      <c r="BP26">
        <v>30</v>
      </c>
      <c r="BQ26">
        <v>0.75</v>
      </c>
      <c r="BR26">
        <v>5</v>
      </c>
      <c r="BS26">
        <v>6</v>
      </c>
      <c r="BT26">
        <v>15</v>
      </c>
      <c r="BU26">
        <v>0.83333333333333304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1</v>
      </c>
      <c r="CH26">
        <v>4</v>
      </c>
      <c r="CI26">
        <v>5</v>
      </c>
      <c r="CJ26">
        <v>0.8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5</v>
      </c>
      <c r="CR26">
        <v>7</v>
      </c>
      <c r="CS26">
        <v>0.71428571428571397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5</v>
      </c>
      <c r="DB26">
        <v>0.8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12</v>
      </c>
      <c r="DJ26">
        <v>13</v>
      </c>
      <c r="DK26">
        <v>0.92307692307692302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</row>
    <row r="27" spans="1:121">
      <c r="C27" s="51"/>
      <c r="D27" s="16">
        <f>B6</f>
        <v>9</v>
      </c>
      <c r="E27" s="5"/>
      <c r="F27" s="5"/>
      <c r="G27" s="17"/>
      <c r="H27" s="20">
        <f>B5</f>
        <v>1</v>
      </c>
      <c r="I27" s="21"/>
      <c r="J27" s="24">
        <f>B5</f>
        <v>1</v>
      </c>
      <c r="K27" s="27">
        <f>B5</f>
        <v>1</v>
      </c>
      <c r="L27" s="11"/>
      <c r="M27" s="11"/>
      <c r="N27" s="11"/>
      <c r="O27" s="11"/>
      <c r="P27" s="11"/>
      <c r="Q27" s="21">
        <f>B5</f>
        <v>1</v>
      </c>
      <c r="R27" s="24">
        <f>B5</f>
        <v>1</v>
      </c>
      <c r="S27" s="12"/>
      <c r="T27" s="4">
        <f>B8</f>
        <v>1</v>
      </c>
      <c r="U27" s="5"/>
      <c r="V27" s="5"/>
      <c r="W27" s="6"/>
      <c r="Z27" t="s">
        <v>191</v>
      </c>
      <c r="AA27" t="s">
        <v>79</v>
      </c>
      <c r="AB27">
        <v>1</v>
      </c>
      <c r="AC27">
        <v>49</v>
      </c>
      <c r="AD27">
        <v>0</v>
      </c>
      <c r="AE27">
        <v>22</v>
      </c>
      <c r="AF27" s="1">
        <f t="shared" si="0"/>
        <v>0</v>
      </c>
      <c r="AG27" s="1">
        <f t="shared" si="1"/>
        <v>0</v>
      </c>
      <c r="AH27" s="1">
        <f t="shared" si="2"/>
        <v>0</v>
      </c>
      <c r="AI27" s="1">
        <f t="shared" si="3"/>
        <v>1</v>
      </c>
      <c r="AJ27" s="1">
        <f t="shared" si="4"/>
        <v>0</v>
      </c>
      <c r="AK27" s="1">
        <f t="shared" si="5"/>
        <v>0</v>
      </c>
      <c r="AL27" s="1">
        <f t="shared" si="6"/>
        <v>0</v>
      </c>
      <c r="AM27" s="1">
        <f t="shared" si="7"/>
        <v>3</v>
      </c>
      <c r="AN27" s="1">
        <f t="shared" si="8"/>
        <v>1</v>
      </c>
      <c r="AO27" s="1">
        <f t="shared" si="9"/>
        <v>0</v>
      </c>
      <c r="AP27" s="1">
        <f t="shared" si="10"/>
        <v>5</v>
      </c>
      <c r="AQ27" s="1">
        <f t="shared" si="11"/>
        <v>3</v>
      </c>
      <c r="AR27" s="1">
        <f t="shared" si="12"/>
        <v>1</v>
      </c>
      <c r="AS27" s="1">
        <f t="shared" si="13"/>
        <v>8</v>
      </c>
      <c r="AT27" s="1">
        <f t="shared" si="14"/>
        <v>0</v>
      </c>
      <c r="AU27" s="1">
        <f t="shared" si="15"/>
        <v>0</v>
      </c>
      <c r="AX27" t="s">
        <v>191</v>
      </c>
      <c r="AY27" t="s">
        <v>79</v>
      </c>
      <c r="AZ27">
        <v>1</v>
      </c>
      <c r="BA27">
        <v>49</v>
      </c>
      <c r="BB27">
        <v>0</v>
      </c>
      <c r="BC27">
        <v>22</v>
      </c>
      <c r="BD27">
        <v>29</v>
      </c>
      <c r="BE27">
        <v>53.265306122448997</v>
      </c>
      <c r="BF27">
        <v>0.75862068965517204</v>
      </c>
      <c r="BG27">
        <v>0.58620689655172398</v>
      </c>
      <c r="BH27">
        <v>0.37931034482758602</v>
      </c>
      <c r="BI27">
        <v>3.4482758620689703E-2</v>
      </c>
      <c r="BJ27">
        <v>12</v>
      </c>
      <c r="BK27">
        <v>17</v>
      </c>
      <c r="BL27">
        <v>31.224489795918402</v>
      </c>
      <c r="BM27">
        <v>0.70588235294117696</v>
      </c>
      <c r="BN27">
        <v>9</v>
      </c>
      <c r="BO27">
        <v>11</v>
      </c>
      <c r="BP27">
        <v>20.2040816326531</v>
      </c>
      <c r="BQ27">
        <v>0.81818181818181801</v>
      </c>
      <c r="BR27">
        <v>1</v>
      </c>
      <c r="BS27">
        <v>1</v>
      </c>
      <c r="BT27">
        <v>1.83673469387755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3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1</v>
      </c>
      <c r="CY27">
        <v>0</v>
      </c>
      <c r="CZ27">
        <v>5</v>
      </c>
      <c r="DA27">
        <v>6</v>
      </c>
      <c r="DB27">
        <v>0.83333333333333304</v>
      </c>
      <c r="DC27">
        <v>3</v>
      </c>
      <c r="DD27">
        <v>3</v>
      </c>
      <c r="DE27">
        <v>1</v>
      </c>
      <c r="DF27">
        <v>1</v>
      </c>
      <c r="DG27">
        <v>1</v>
      </c>
      <c r="DH27">
        <v>1</v>
      </c>
      <c r="DI27">
        <v>8</v>
      </c>
      <c r="DJ27">
        <v>10</v>
      </c>
      <c r="DK27">
        <v>0.8</v>
      </c>
      <c r="DL27">
        <v>0</v>
      </c>
      <c r="DM27">
        <v>3</v>
      </c>
      <c r="DN27">
        <v>0</v>
      </c>
      <c r="DO27">
        <v>0</v>
      </c>
      <c r="DP27">
        <v>0</v>
      </c>
      <c r="DQ27">
        <v>0</v>
      </c>
    </row>
    <row r="28" spans="1:121">
      <c r="C28" s="51"/>
      <c r="D28" s="16"/>
      <c r="E28" s="5"/>
      <c r="F28" s="5"/>
      <c r="G28" s="17"/>
      <c r="H28" s="4"/>
      <c r="I28" s="22"/>
      <c r="J28" s="25"/>
      <c r="K28" s="28"/>
      <c r="L28" s="5"/>
      <c r="M28" s="5"/>
      <c r="N28" s="5"/>
      <c r="O28" s="5"/>
      <c r="P28" s="5"/>
      <c r="Q28" s="22"/>
      <c r="R28" s="25"/>
      <c r="S28" s="17"/>
      <c r="T28" s="4"/>
      <c r="U28" s="5"/>
      <c r="V28" s="5"/>
      <c r="W28" s="6"/>
      <c r="Z28" t="s">
        <v>192</v>
      </c>
      <c r="AA28" t="s">
        <v>176</v>
      </c>
      <c r="AB28">
        <v>1</v>
      </c>
      <c r="AC28">
        <v>46</v>
      </c>
      <c r="AD28">
        <v>1</v>
      </c>
      <c r="AE28">
        <v>9</v>
      </c>
      <c r="AF28" s="1">
        <f t="shared" si="0"/>
        <v>0</v>
      </c>
      <c r="AG28" s="1">
        <f t="shared" si="1"/>
        <v>0</v>
      </c>
      <c r="AH28" s="1">
        <f t="shared" si="2"/>
        <v>0</v>
      </c>
      <c r="AI28" s="1">
        <f t="shared" si="3"/>
        <v>0</v>
      </c>
      <c r="AJ28" s="1">
        <f t="shared" si="4"/>
        <v>3</v>
      </c>
      <c r="AK28" s="1">
        <f t="shared" si="5"/>
        <v>0</v>
      </c>
      <c r="AL28" s="1">
        <f t="shared" si="6"/>
        <v>1</v>
      </c>
      <c r="AM28" s="1">
        <f t="shared" si="7"/>
        <v>3</v>
      </c>
      <c r="AN28" s="1">
        <f t="shared" si="8"/>
        <v>0</v>
      </c>
      <c r="AO28" s="1">
        <f t="shared" si="9"/>
        <v>0</v>
      </c>
      <c r="AP28" s="1">
        <f t="shared" si="10"/>
        <v>2</v>
      </c>
      <c r="AQ28" s="1">
        <f t="shared" si="11"/>
        <v>0</v>
      </c>
      <c r="AR28" s="1">
        <f t="shared" si="12"/>
        <v>0</v>
      </c>
      <c r="AS28" s="1">
        <f t="shared" si="13"/>
        <v>0</v>
      </c>
      <c r="AT28" s="1">
        <f t="shared" si="14"/>
        <v>0</v>
      </c>
      <c r="AU28" s="1">
        <f t="shared" si="15"/>
        <v>0</v>
      </c>
      <c r="AX28" t="s">
        <v>192</v>
      </c>
      <c r="AY28" t="s">
        <v>176</v>
      </c>
      <c r="AZ28">
        <v>1</v>
      </c>
      <c r="BA28">
        <v>46</v>
      </c>
      <c r="BB28">
        <v>1</v>
      </c>
      <c r="BC28">
        <v>9</v>
      </c>
      <c r="BD28">
        <v>17</v>
      </c>
      <c r="BE28">
        <v>33.260869565217398</v>
      </c>
      <c r="BF28">
        <v>0.52941176470588203</v>
      </c>
      <c r="BG28">
        <v>0</v>
      </c>
      <c r="BH28">
        <v>0.5625</v>
      </c>
      <c r="BI28">
        <v>0.4375</v>
      </c>
      <c r="BJ28">
        <v>0</v>
      </c>
      <c r="BK28">
        <v>0</v>
      </c>
      <c r="BL28">
        <v>0</v>
      </c>
      <c r="BM28">
        <v>0</v>
      </c>
      <c r="BN28">
        <v>6</v>
      </c>
      <c r="BO28">
        <v>9</v>
      </c>
      <c r="BP28">
        <v>17.6086956521739</v>
      </c>
      <c r="BQ28">
        <v>0.66666666666666696</v>
      </c>
      <c r="BR28">
        <v>3</v>
      </c>
      <c r="BS28">
        <v>7</v>
      </c>
      <c r="BT28">
        <v>13.695652173913</v>
      </c>
      <c r="BU28">
        <v>0.42857142857142899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</v>
      </c>
      <c r="CI28">
        <v>7</v>
      </c>
      <c r="CJ28">
        <v>0.42857142857142899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3</v>
      </c>
      <c r="CR28">
        <v>6</v>
      </c>
      <c r="CS28">
        <v>0.5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2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</row>
    <row r="29" spans="1:121">
      <c r="C29" s="51"/>
      <c r="D29" s="16"/>
      <c r="E29" s="5"/>
      <c r="F29" s="5"/>
      <c r="G29" s="17"/>
      <c r="H29" s="4"/>
      <c r="I29" s="22"/>
      <c r="J29" s="25"/>
      <c r="K29" s="10">
        <f>B4</f>
        <v>0</v>
      </c>
      <c r="L29" s="11"/>
      <c r="M29" s="11"/>
      <c r="N29" s="11"/>
      <c r="O29" s="11"/>
      <c r="P29" s="12"/>
      <c r="Q29" s="22"/>
      <c r="R29" s="25"/>
      <c r="S29" s="17"/>
      <c r="T29" s="4"/>
      <c r="U29" s="5"/>
      <c r="V29" s="5"/>
      <c r="W29" s="6"/>
      <c r="Z29" t="s">
        <v>98</v>
      </c>
      <c r="AA29" t="s">
        <v>79</v>
      </c>
      <c r="AB29">
        <v>1</v>
      </c>
      <c r="AC29">
        <v>49</v>
      </c>
      <c r="AD29">
        <v>0</v>
      </c>
      <c r="AE29">
        <v>16</v>
      </c>
      <c r="AF29" s="1">
        <f t="shared" si="0"/>
        <v>0</v>
      </c>
      <c r="AG29" s="1">
        <f t="shared" si="1"/>
        <v>0</v>
      </c>
      <c r="AH29" s="1">
        <f t="shared" si="2"/>
        <v>0</v>
      </c>
      <c r="AI29" s="1">
        <f t="shared" si="3"/>
        <v>0</v>
      </c>
      <c r="AJ29" s="1">
        <f t="shared" si="4"/>
        <v>0</v>
      </c>
      <c r="AK29" s="1">
        <f t="shared" si="5"/>
        <v>3</v>
      </c>
      <c r="AL29" s="1">
        <f t="shared" si="6"/>
        <v>4</v>
      </c>
      <c r="AM29" s="1">
        <f t="shared" si="7"/>
        <v>0</v>
      </c>
      <c r="AN29" s="1">
        <f t="shared" si="8"/>
        <v>0</v>
      </c>
      <c r="AO29" s="1">
        <f t="shared" si="9"/>
        <v>0</v>
      </c>
      <c r="AP29" s="1">
        <f t="shared" si="10"/>
        <v>0</v>
      </c>
      <c r="AQ29" s="1">
        <f t="shared" si="11"/>
        <v>2</v>
      </c>
      <c r="AR29" s="1">
        <f t="shared" si="12"/>
        <v>3</v>
      </c>
      <c r="AS29" s="1">
        <f t="shared" si="13"/>
        <v>2</v>
      </c>
      <c r="AT29" s="1">
        <f t="shared" si="14"/>
        <v>2</v>
      </c>
      <c r="AU29" s="1">
        <f t="shared" si="15"/>
        <v>0</v>
      </c>
      <c r="AX29" t="s">
        <v>98</v>
      </c>
      <c r="AY29" t="s">
        <v>79</v>
      </c>
      <c r="AZ29">
        <v>1</v>
      </c>
      <c r="BA29">
        <v>49</v>
      </c>
      <c r="BB29">
        <v>0</v>
      </c>
      <c r="BC29">
        <v>16</v>
      </c>
      <c r="BD29">
        <v>26</v>
      </c>
      <c r="BE29">
        <v>47.755102040816297</v>
      </c>
      <c r="BF29">
        <v>0.61538461538461497</v>
      </c>
      <c r="BG29">
        <v>0.65384615384615397</v>
      </c>
      <c r="BH29">
        <v>0.34615384615384598</v>
      </c>
      <c r="BI29">
        <v>0</v>
      </c>
      <c r="BJ29">
        <v>9</v>
      </c>
      <c r="BK29">
        <v>17</v>
      </c>
      <c r="BL29">
        <v>31.224489795918402</v>
      </c>
      <c r="BM29">
        <v>0.52941176470588203</v>
      </c>
      <c r="BN29">
        <v>7</v>
      </c>
      <c r="BO29">
        <v>9</v>
      </c>
      <c r="BP29">
        <v>16.530612244897998</v>
      </c>
      <c r="BQ29">
        <v>0.77777777777777801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4</v>
      </c>
      <c r="CM29">
        <v>0.75</v>
      </c>
      <c r="CN29">
        <v>4</v>
      </c>
      <c r="CO29">
        <v>4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2</v>
      </c>
      <c r="DD29">
        <v>3</v>
      </c>
      <c r="DE29">
        <v>0.66666666666666696</v>
      </c>
      <c r="DF29">
        <v>3</v>
      </c>
      <c r="DG29">
        <v>6</v>
      </c>
      <c r="DH29">
        <v>0.5</v>
      </c>
      <c r="DI29">
        <v>2</v>
      </c>
      <c r="DJ29">
        <v>4</v>
      </c>
      <c r="DK29">
        <v>0.5</v>
      </c>
      <c r="DL29">
        <v>2</v>
      </c>
      <c r="DM29">
        <v>4</v>
      </c>
      <c r="DN29">
        <v>0.5</v>
      </c>
      <c r="DO29">
        <v>0</v>
      </c>
      <c r="DP29">
        <v>0</v>
      </c>
      <c r="DQ29">
        <v>0</v>
      </c>
    </row>
    <row r="30" spans="1:121">
      <c r="C30" s="51"/>
      <c r="D30" s="18"/>
      <c r="E30" s="8"/>
      <c r="F30" s="8"/>
      <c r="G30" s="19"/>
      <c r="H30" s="13"/>
      <c r="I30" s="23"/>
      <c r="J30" s="26"/>
      <c r="K30" s="13"/>
      <c r="L30" s="14"/>
      <c r="M30" s="14"/>
      <c r="N30" s="14"/>
      <c r="O30" s="14"/>
      <c r="P30" s="15"/>
      <c r="Q30" s="23"/>
      <c r="R30" s="26"/>
      <c r="S30" s="15"/>
      <c r="T30" s="7"/>
      <c r="U30" s="8"/>
      <c r="V30" s="8"/>
      <c r="W30" s="9"/>
      <c r="Z30" t="s">
        <v>99</v>
      </c>
      <c r="AA30" t="s">
        <v>79</v>
      </c>
      <c r="AB30">
        <v>1</v>
      </c>
      <c r="AC30">
        <v>36</v>
      </c>
      <c r="AD30">
        <v>0</v>
      </c>
      <c r="AE30">
        <v>9</v>
      </c>
      <c r="AF30" s="1">
        <f t="shared" ref="AF30:AF35" si="16">BV30</f>
        <v>0</v>
      </c>
      <c r="AG30" s="1">
        <f t="shared" ref="AG30:AG35" si="17">BY30</f>
        <v>0</v>
      </c>
      <c r="AH30" s="1">
        <f t="shared" ref="AH30:AH35" si="18">CB30</f>
        <v>0</v>
      </c>
      <c r="AI30" s="1">
        <f t="shared" ref="AI30:AI35" si="19">CE30</f>
        <v>0</v>
      </c>
      <c r="AJ30" s="1">
        <f t="shared" ref="AJ30:AJ35" si="20">CH30</f>
        <v>0</v>
      </c>
      <c r="AK30" s="1">
        <f t="shared" ref="AK30:AK35" si="21">CK30</f>
        <v>0</v>
      </c>
      <c r="AL30" s="1">
        <f t="shared" ref="AL30:AL35" si="22">CN30</f>
        <v>1</v>
      </c>
      <c r="AM30" s="1">
        <f t="shared" ref="AM30:AM35" si="23">CQ30</f>
        <v>0</v>
      </c>
      <c r="AN30" s="1">
        <f t="shared" ref="AN30:AN35" si="24">CT30</f>
        <v>0</v>
      </c>
      <c r="AO30" s="1">
        <f t="shared" ref="AO30:AO35" si="25">CW30</f>
        <v>2</v>
      </c>
      <c r="AP30" s="1">
        <f t="shared" ref="AP30:AP35" si="26">CZ30</f>
        <v>1</v>
      </c>
      <c r="AQ30" s="1">
        <f t="shared" ref="AQ30:AQ35" si="27">DC30</f>
        <v>2</v>
      </c>
      <c r="AR30" s="1">
        <f t="shared" ref="AR30:AR35" si="28">DF30</f>
        <v>0</v>
      </c>
      <c r="AS30" s="1">
        <f t="shared" ref="AS30:AS35" si="29">DI30</f>
        <v>2</v>
      </c>
      <c r="AT30" s="1">
        <f t="shared" ref="AT30:AT35" si="30">DL30</f>
        <v>1</v>
      </c>
      <c r="AU30" s="1">
        <f t="shared" ref="AU30:AU35" si="31">DO30</f>
        <v>0</v>
      </c>
      <c r="AX30" t="s">
        <v>99</v>
      </c>
      <c r="AY30" t="s">
        <v>79</v>
      </c>
      <c r="AZ30">
        <v>1</v>
      </c>
      <c r="BA30">
        <v>36</v>
      </c>
      <c r="BB30">
        <v>0</v>
      </c>
      <c r="BC30">
        <v>9</v>
      </c>
      <c r="BD30">
        <v>11</v>
      </c>
      <c r="BE30">
        <v>27.5</v>
      </c>
      <c r="BF30">
        <v>0.81818181818181801</v>
      </c>
      <c r="BG30">
        <v>0.63636363636363602</v>
      </c>
      <c r="BH30">
        <v>0.36363636363636398</v>
      </c>
      <c r="BI30">
        <v>0</v>
      </c>
      <c r="BJ30">
        <v>5</v>
      </c>
      <c r="BK30">
        <v>7</v>
      </c>
      <c r="BL30">
        <v>17.5</v>
      </c>
      <c r="BM30">
        <v>0.71428571428571397</v>
      </c>
      <c r="BN30">
        <v>4</v>
      </c>
      <c r="BO30">
        <v>4</v>
      </c>
      <c r="BP30">
        <v>10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1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2</v>
      </c>
      <c r="CY30">
        <v>1</v>
      </c>
      <c r="CZ30">
        <v>1</v>
      </c>
      <c r="DA30">
        <v>1</v>
      </c>
      <c r="DB30">
        <v>1</v>
      </c>
      <c r="DC30">
        <v>2</v>
      </c>
      <c r="DD30">
        <v>2</v>
      </c>
      <c r="DE30">
        <v>1</v>
      </c>
      <c r="DF30">
        <v>0</v>
      </c>
      <c r="DG30">
        <v>0</v>
      </c>
      <c r="DH30">
        <v>0</v>
      </c>
      <c r="DI30">
        <v>2</v>
      </c>
      <c r="DJ30">
        <v>2</v>
      </c>
      <c r="DK30">
        <v>1</v>
      </c>
      <c r="DL30">
        <v>1</v>
      </c>
      <c r="DM30">
        <v>3</v>
      </c>
      <c r="DN30">
        <v>0.33333333333333298</v>
      </c>
      <c r="DO30">
        <v>0</v>
      </c>
      <c r="DP30">
        <v>0</v>
      </c>
      <c r="DQ30">
        <v>0</v>
      </c>
    </row>
    <row r="31" spans="1:121">
      <c r="Z31" t="s">
        <v>166</v>
      </c>
      <c r="AA31" t="s">
        <v>176</v>
      </c>
      <c r="AB31">
        <v>1</v>
      </c>
      <c r="AC31">
        <v>94</v>
      </c>
      <c r="AD31">
        <v>1</v>
      </c>
      <c r="AE31">
        <v>6</v>
      </c>
      <c r="AF31" s="1">
        <f t="shared" si="16"/>
        <v>0</v>
      </c>
      <c r="AG31" s="1">
        <f t="shared" si="17"/>
        <v>0</v>
      </c>
      <c r="AH31" s="1">
        <f t="shared" si="18"/>
        <v>1</v>
      </c>
      <c r="AI31" s="1">
        <f t="shared" si="19"/>
        <v>2</v>
      </c>
      <c r="AJ31" s="1">
        <f t="shared" si="20"/>
        <v>2</v>
      </c>
      <c r="AK31" s="1">
        <f t="shared" si="21"/>
        <v>1</v>
      </c>
      <c r="AL31" s="1">
        <f t="shared" si="22"/>
        <v>1</v>
      </c>
      <c r="AM31" s="1">
        <f t="shared" si="23"/>
        <v>0</v>
      </c>
      <c r="AN31" s="1">
        <f t="shared" si="24"/>
        <v>0</v>
      </c>
      <c r="AO31" s="1">
        <f t="shared" si="25"/>
        <v>0</v>
      </c>
      <c r="AP31" s="1">
        <f t="shared" si="26"/>
        <v>0</v>
      </c>
      <c r="AQ31" s="1">
        <f t="shared" si="27"/>
        <v>0</v>
      </c>
      <c r="AR31" s="1">
        <f t="shared" si="28"/>
        <v>0</v>
      </c>
      <c r="AS31" s="1">
        <f t="shared" si="29"/>
        <v>0</v>
      </c>
      <c r="AT31" s="1">
        <f t="shared" si="30"/>
        <v>0</v>
      </c>
      <c r="AU31" s="1">
        <f t="shared" si="31"/>
        <v>0</v>
      </c>
      <c r="AX31" t="s">
        <v>166</v>
      </c>
      <c r="AY31" t="s">
        <v>176</v>
      </c>
      <c r="AZ31">
        <v>1</v>
      </c>
      <c r="BA31">
        <v>94</v>
      </c>
      <c r="BB31">
        <v>1</v>
      </c>
      <c r="BC31">
        <v>6</v>
      </c>
      <c r="BD31">
        <v>9</v>
      </c>
      <c r="BE31">
        <v>8.6170212765957395</v>
      </c>
      <c r="BF31">
        <v>0.66666666666666696</v>
      </c>
      <c r="BG31">
        <v>0</v>
      </c>
      <c r="BH31">
        <v>0.3</v>
      </c>
      <c r="BI31">
        <v>0.7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3</v>
      </c>
      <c r="BP31">
        <v>2.87234042553191</v>
      </c>
      <c r="BQ31">
        <v>0.66666666666666696</v>
      </c>
      <c r="BR31">
        <v>5</v>
      </c>
      <c r="BS31">
        <v>7</v>
      </c>
      <c r="BT31">
        <v>6.7021276595744697</v>
      </c>
      <c r="BU31">
        <v>0.71428571428571397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1</v>
      </c>
      <c r="CE31">
        <v>2</v>
      </c>
      <c r="CF31">
        <v>3</v>
      </c>
      <c r="CG31">
        <v>0.66666666666666696</v>
      </c>
      <c r="CH31">
        <v>2</v>
      </c>
      <c r="CI31">
        <v>3</v>
      </c>
      <c r="CJ31">
        <v>0.66666666666666696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>
      <c r="Z32" t="s">
        <v>193</v>
      </c>
      <c r="AA32" t="s">
        <v>176</v>
      </c>
      <c r="AB32">
        <v>1</v>
      </c>
      <c r="AC32">
        <v>46</v>
      </c>
      <c r="AD32">
        <v>1</v>
      </c>
      <c r="AE32">
        <v>1</v>
      </c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1</v>
      </c>
      <c r="AM32" s="1">
        <f t="shared" si="23"/>
        <v>0</v>
      </c>
      <c r="AN32" s="1">
        <f t="shared" si="24"/>
        <v>0</v>
      </c>
      <c r="AO32" s="1">
        <f t="shared" si="25"/>
        <v>0</v>
      </c>
      <c r="AP32" s="1">
        <f t="shared" si="26"/>
        <v>0</v>
      </c>
      <c r="AQ32" s="1">
        <f t="shared" si="27"/>
        <v>0</v>
      </c>
      <c r="AR32" s="1">
        <f t="shared" si="28"/>
        <v>0</v>
      </c>
      <c r="AS32" s="1">
        <f t="shared" si="29"/>
        <v>0</v>
      </c>
      <c r="AT32" s="1">
        <f t="shared" si="30"/>
        <v>0</v>
      </c>
      <c r="AU32" s="1">
        <f t="shared" si="31"/>
        <v>0</v>
      </c>
      <c r="AX32" t="s">
        <v>193</v>
      </c>
      <c r="AY32" t="s">
        <v>176</v>
      </c>
      <c r="AZ32">
        <v>1</v>
      </c>
      <c r="BA32">
        <v>46</v>
      </c>
      <c r="BB32">
        <v>1</v>
      </c>
      <c r="BC32">
        <v>1</v>
      </c>
      <c r="BD32">
        <v>2</v>
      </c>
      <c r="BE32">
        <v>3.9130434782608701</v>
      </c>
      <c r="BF32">
        <v>0.5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2</v>
      </c>
      <c r="BP32">
        <v>3.9130434782608701</v>
      </c>
      <c r="BQ32">
        <v>0.5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2</v>
      </c>
      <c r="CP32">
        <v>0.5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>
      <c r="Z33" t="s">
        <v>194</v>
      </c>
      <c r="AA33" t="s">
        <v>176</v>
      </c>
      <c r="AB33">
        <v>1</v>
      </c>
      <c r="AC33">
        <v>49</v>
      </c>
      <c r="AD33">
        <v>0</v>
      </c>
      <c r="AE33">
        <v>10</v>
      </c>
      <c r="AF33" s="1">
        <f t="shared" si="16"/>
        <v>0</v>
      </c>
      <c r="AG33" s="1">
        <f t="shared" si="17"/>
        <v>0</v>
      </c>
      <c r="AH33" s="1">
        <f t="shared" si="18"/>
        <v>0</v>
      </c>
      <c r="AI33" s="1">
        <f t="shared" si="19"/>
        <v>0</v>
      </c>
      <c r="AJ33" s="1">
        <f t="shared" si="20"/>
        <v>0</v>
      </c>
      <c r="AK33" s="1">
        <f t="shared" si="21"/>
        <v>0</v>
      </c>
      <c r="AL33" s="1">
        <f t="shared" si="22"/>
        <v>1</v>
      </c>
      <c r="AM33" s="1">
        <f t="shared" si="23"/>
        <v>2</v>
      </c>
      <c r="AN33" s="1">
        <f t="shared" si="24"/>
        <v>0</v>
      </c>
      <c r="AO33" s="1">
        <f t="shared" si="25"/>
        <v>1</v>
      </c>
      <c r="AP33" s="1">
        <f t="shared" si="26"/>
        <v>2</v>
      </c>
      <c r="AQ33" s="1">
        <f t="shared" si="27"/>
        <v>2</v>
      </c>
      <c r="AR33" s="1">
        <f t="shared" si="28"/>
        <v>1</v>
      </c>
      <c r="AS33" s="1">
        <f t="shared" si="29"/>
        <v>1</v>
      </c>
      <c r="AT33" s="1">
        <f t="shared" si="30"/>
        <v>0</v>
      </c>
      <c r="AU33" s="1">
        <f t="shared" si="31"/>
        <v>0</v>
      </c>
      <c r="AX33" t="s">
        <v>194</v>
      </c>
      <c r="AY33" t="s">
        <v>176</v>
      </c>
      <c r="AZ33">
        <v>1</v>
      </c>
      <c r="BA33">
        <v>49</v>
      </c>
      <c r="BB33">
        <v>0</v>
      </c>
      <c r="BC33">
        <v>10</v>
      </c>
      <c r="BD33">
        <v>12</v>
      </c>
      <c r="BE33">
        <v>22.040816326530599</v>
      </c>
      <c r="BF33">
        <v>0.83333333333333304</v>
      </c>
      <c r="BG33">
        <v>0.41666666666666702</v>
      </c>
      <c r="BH33">
        <v>0.58333333333333304</v>
      </c>
      <c r="BI33">
        <v>0</v>
      </c>
      <c r="BJ33">
        <v>4</v>
      </c>
      <c r="BK33">
        <v>5</v>
      </c>
      <c r="BL33">
        <v>9.1836734693877595</v>
      </c>
      <c r="BM33">
        <v>0.8</v>
      </c>
      <c r="BN33">
        <v>6</v>
      </c>
      <c r="BO33">
        <v>7</v>
      </c>
      <c r="BP33">
        <v>12.8571428571429</v>
      </c>
      <c r="BQ33">
        <v>0.85714285714285698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1</v>
      </c>
      <c r="CP33">
        <v>1</v>
      </c>
      <c r="CQ33">
        <v>2</v>
      </c>
      <c r="CR33">
        <v>3</v>
      </c>
      <c r="CS33">
        <v>0.66666666666666696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2</v>
      </c>
      <c r="DA33">
        <v>2</v>
      </c>
      <c r="DB33">
        <v>1</v>
      </c>
      <c r="DC33">
        <v>2</v>
      </c>
      <c r="DD33">
        <v>2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2</v>
      </c>
      <c r="DK33">
        <v>0.5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</row>
    <row r="34" spans="1:121">
      <c r="Z34" t="s">
        <v>101</v>
      </c>
      <c r="AA34" t="s">
        <v>79</v>
      </c>
      <c r="AB34">
        <v>1</v>
      </c>
      <c r="AC34">
        <v>94</v>
      </c>
      <c r="AD34">
        <v>1</v>
      </c>
      <c r="AE34">
        <v>9</v>
      </c>
      <c r="AF34" s="1">
        <f t="shared" si="16"/>
        <v>1</v>
      </c>
      <c r="AG34" s="1">
        <f t="shared" si="17"/>
        <v>4</v>
      </c>
      <c r="AH34" s="1">
        <f t="shared" si="18"/>
        <v>0</v>
      </c>
      <c r="AI34" s="1">
        <f t="shared" si="19"/>
        <v>1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1">
        <f t="shared" si="23"/>
        <v>0</v>
      </c>
      <c r="AN34" s="1">
        <f t="shared" si="24"/>
        <v>0</v>
      </c>
      <c r="AO34" s="1">
        <f t="shared" si="25"/>
        <v>0</v>
      </c>
      <c r="AP34" s="1">
        <f t="shared" si="26"/>
        <v>0</v>
      </c>
      <c r="AQ34" s="1">
        <f t="shared" si="27"/>
        <v>0</v>
      </c>
      <c r="AR34" s="1">
        <f t="shared" si="28"/>
        <v>0</v>
      </c>
      <c r="AS34" s="1">
        <f t="shared" si="29"/>
        <v>0</v>
      </c>
      <c r="AT34" s="1">
        <f t="shared" si="30"/>
        <v>0</v>
      </c>
      <c r="AU34" s="1">
        <f t="shared" si="31"/>
        <v>0</v>
      </c>
      <c r="AX34" t="s">
        <v>101</v>
      </c>
      <c r="AY34" t="s">
        <v>79</v>
      </c>
      <c r="AZ34">
        <v>1</v>
      </c>
      <c r="BA34">
        <v>94</v>
      </c>
      <c r="BB34">
        <v>1</v>
      </c>
      <c r="BC34">
        <v>9</v>
      </c>
      <c r="BD34">
        <v>12</v>
      </c>
      <c r="BE34">
        <v>11.489361702127701</v>
      </c>
      <c r="BF34">
        <v>0.75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6</v>
      </c>
      <c r="BS34">
        <v>9</v>
      </c>
      <c r="BT34">
        <v>8.6170212765957395</v>
      </c>
      <c r="BU34">
        <v>0.66666666666666696</v>
      </c>
      <c r="BV34">
        <v>1</v>
      </c>
      <c r="BW34">
        <v>1</v>
      </c>
      <c r="BX34">
        <v>1</v>
      </c>
      <c r="BY34">
        <v>4</v>
      </c>
      <c r="BZ34">
        <v>6</v>
      </c>
      <c r="CA34">
        <v>0.66666666666666696</v>
      </c>
      <c r="CB34">
        <v>0</v>
      </c>
      <c r="CC34">
        <v>0</v>
      </c>
      <c r="CD34">
        <v>0</v>
      </c>
      <c r="CE34">
        <v>1</v>
      </c>
      <c r="CF34">
        <v>2</v>
      </c>
      <c r="CG34">
        <v>0.5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</row>
    <row r="35" spans="1:121">
      <c r="Z35" t="s">
        <v>170</v>
      </c>
      <c r="AA35" t="s">
        <v>79</v>
      </c>
      <c r="AB35">
        <v>1</v>
      </c>
      <c r="AC35">
        <v>59</v>
      </c>
      <c r="AD35">
        <v>1</v>
      </c>
      <c r="AE35">
        <v>30</v>
      </c>
      <c r="AF35" s="1">
        <f t="shared" si="16"/>
        <v>0</v>
      </c>
      <c r="AG35" s="1">
        <f t="shared" si="17"/>
        <v>1</v>
      </c>
      <c r="AH35" s="1">
        <f t="shared" si="18"/>
        <v>0</v>
      </c>
      <c r="AI35" s="1">
        <f t="shared" si="19"/>
        <v>4</v>
      </c>
      <c r="AJ35" s="1">
        <f t="shared" si="20"/>
        <v>9</v>
      </c>
      <c r="AK35" s="1">
        <f t="shared" si="21"/>
        <v>1</v>
      </c>
      <c r="AL35" s="1">
        <f t="shared" si="22"/>
        <v>3</v>
      </c>
      <c r="AM35" s="1">
        <f t="shared" si="23"/>
        <v>10</v>
      </c>
      <c r="AN35" s="1">
        <f t="shared" si="24"/>
        <v>0</v>
      </c>
      <c r="AO35" s="1">
        <f t="shared" si="25"/>
        <v>1</v>
      </c>
      <c r="AP35" s="1">
        <f t="shared" si="26"/>
        <v>1</v>
      </c>
      <c r="AQ35" s="1">
        <f t="shared" si="27"/>
        <v>0</v>
      </c>
      <c r="AR35" s="1">
        <f t="shared" si="28"/>
        <v>0</v>
      </c>
      <c r="AS35" s="1">
        <f t="shared" si="29"/>
        <v>0</v>
      </c>
      <c r="AT35" s="1">
        <f t="shared" si="30"/>
        <v>0</v>
      </c>
      <c r="AU35" s="1">
        <f t="shared" si="31"/>
        <v>0</v>
      </c>
      <c r="AX35" t="s">
        <v>170</v>
      </c>
      <c r="AY35" t="s">
        <v>79</v>
      </c>
      <c r="AZ35">
        <v>1</v>
      </c>
      <c r="BA35">
        <v>59</v>
      </c>
      <c r="BB35">
        <v>1</v>
      </c>
      <c r="BC35">
        <v>30</v>
      </c>
      <c r="BD35">
        <v>34</v>
      </c>
      <c r="BE35">
        <v>51.864406779661003</v>
      </c>
      <c r="BF35">
        <v>0.88235294117647101</v>
      </c>
      <c r="BG35">
        <v>0</v>
      </c>
      <c r="BH35">
        <v>0.55882352941176505</v>
      </c>
      <c r="BI35">
        <v>0.441176470588235</v>
      </c>
      <c r="BJ35">
        <v>0</v>
      </c>
      <c r="BK35">
        <v>0</v>
      </c>
      <c r="BL35">
        <v>0</v>
      </c>
      <c r="BM35">
        <v>0</v>
      </c>
      <c r="BN35">
        <v>16</v>
      </c>
      <c r="BO35">
        <v>19</v>
      </c>
      <c r="BP35">
        <v>28.983050847457601</v>
      </c>
      <c r="BQ35">
        <v>0.84210526315789502</v>
      </c>
      <c r="BR35">
        <v>14</v>
      </c>
      <c r="BS35">
        <v>15</v>
      </c>
      <c r="BT35">
        <v>22.881355932203402</v>
      </c>
      <c r="BU35">
        <v>0.93333333333333302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0</v>
      </c>
      <c r="CE35">
        <v>4</v>
      </c>
      <c r="CF35">
        <v>4</v>
      </c>
      <c r="CG35">
        <v>1</v>
      </c>
      <c r="CH35">
        <v>9</v>
      </c>
      <c r="CI35">
        <v>10</v>
      </c>
      <c r="CJ35">
        <v>0.9</v>
      </c>
      <c r="CK35">
        <v>1</v>
      </c>
      <c r="CL35">
        <v>1</v>
      </c>
      <c r="CM35">
        <v>1</v>
      </c>
      <c r="CN35">
        <v>3</v>
      </c>
      <c r="CO35">
        <v>4</v>
      </c>
      <c r="CP35">
        <v>0.75</v>
      </c>
      <c r="CQ35">
        <v>10</v>
      </c>
      <c r="CR35">
        <v>11</v>
      </c>
      <c r="CS35">
        <v>0.90909090909090895</v>
      </c>
      <c r="CT35">
        <v>0</v>
      </c>
      <c r="CU35">
        <v>0</v>
      </c>
      <c r="CV35">
        <v>0</v>
      </c>
      <c r="CW35">
        <v>1</v>
      </c>
      <c r="CX35">
        <v>2</v>
      </c>
      <c r="CY35">
        <v>0.5</v>
      </c>
      <c r="CZ35">
        <v>1</v>
      </c>
      <c r="DA35">
        <v>1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</row>
    <row r="37" spans="1:121">
      <c r="Z37" t="s">
        <v>79</v>
      </c>
      <c r="AF37" s="1">
        <f>SUMIFS(AF2:AF35,$AA2:$AA35,"USA")</f>
        <v>1</v>
      </c>
      <c r="AG37" s="1">
        <f t="shared" ref="AG37:AU37" si="32">SUMIFS(AG2:AG35,$AA2:$AA35,"USA")</f>
        <v>9</v>
      </c>
      <c r="AH37" s="1">
        <f t="shared" si="32"/>
        <v>35</v>
      </c>
      <c r="AI37" s="1">
        <f t="shared" si="32"/>
        <v>25</v>
      </c>
      <c r="AJ37" s="1">
        <f t="shared" si="32"/>
        <v>22</v>
      </c>
      <c r="AK37" s="1">
        <f t="shared" si="32"/>
        <v>35</v>
      </c>
      <c r="AL37" s="1">
        <f t="shared" si="32"/>
        <v>49</v>
      </c>
      <c r="AM37" s="1">
        <f t="shared" si="32"/>
        <v>53</v>
      </c>
      <c r="AN37" s="1">
        <f t="shared" si="32"/>
        <v>31</v>
      </c>
      <c r="AO37" s="1">
        <f t="shared" si="32"/>
        <v>16</v>
      </c>
      <c r="AP37" s="1">
        <f t="shared" si="32"/>
        <v>30</v>
      </c>
      <c r="AQ37" s="1">
        <f t="shared" si="32"/>
        <v>47</v>
      </c>
      <c r="AR37" s="1">
        <f t="shared" si="32"/>
        <v>13</v>
      </c>
      <c r="AS37" s="1">
        <f>SUMIFS(AS2:AS35,$AA2:$AA35,"USA")</f>
        <v>40</v>
      </c>
      <c r="AT37" s="1">
        <f t="shared" si="32"/>
        <v>11</v>
      </c>
      <c r="AU37" s="1">
        <f t="shared" si="32"/>
        <v>0</v>
      </c>
    </row>
    <row r="38" spans="1:121">
      <c r="Z38" t="s">
        <v>176</v>
      </c>
      <c r="AF38" s="1">
        <f>SUMIFS(AF2:AF35,$AA2:$AA35,"IRL")</f>
        <v>0</v>
      </c>
      <c r="AG38" s="1">
        <f t="shared" ref="AG38:AU38" si="33">SUMIFS(AG2:AG35,$AA2:$AA35,"IRL")</f>
        <v>9</v>
      </c>
      <c r="AH38" s="1">
        <f t="shared" si="33"/>
        <v>12</v>
      </c>
      <c r="AI38" s="1">
        <f t="shared" si="33"/>
        <v>11</v>
      </c>
      <c r="AJ38" s="1">
        <f t="shared" si="33"/>
        <v>12</v>
      </c>
      <c r="AK38" s="1">
        <f t="shared" si="33"/>
        <v>25</v>
      </c>
      <c r="AL38" s="1">
        <f t="shared" si="33"/>
        <v>23</v>
      </c>
      <c r="AM38" s="1">
        <f t="shared" si="33"/>
        <v>16</v>
      </c>
      <c r="AN38" s="1">
        <f t="shared" si="33"/>
        <v>4</v>
      </c>
      <c r="AO38" s="1">
        <f t="shared" si="33"/>
        <v>4</v>
      </c>
      <c r="AP38" s="1">
        <f t="shared" si="33"/>
        <v>9</v>
      </c>
      <c r="AQ38" s="1">
        <f t="shared" si="33"/>
        <v>8</v>
      </c>
      <c r="AR38" s="1">
        <f t="shared" si="33"/>
        <v>8</v>
      </c>
      <c r="AS38" s="1">
        <f t="shared" si="33"/>
        <v>6</v>
      </c>
      <c r="AT38" s="1">
        <f t="shared" si="33"/>
        <v>0</v>
      </c>
      <c r="AU38" s="1">
        <f t="shared" si="33"/>
        <v>1</v>
      </c>
    </row>
    <row r="41" spans="1:121">
      <c r="A41" s="3" t="s">
        <v>123</v>
      </c>
      <c r="C41" s="51"/>
      <c r="D41" s="29">
        <f>B55</f>
        <v>6</v>
      </c>
      <c r="E41" s="30"/>
      <c r="F41" s="30"/>
      <c r="G41" s="37"/>
      <c r="H41" s="29">
        <f>B58</f>
        <v>0</v>
      </c>
      <c r="I41" s="31"/>
      <c r="J41" s="35">
        <f>B58</f>
        <v>0</v>
      </c>
      <c r="K41" s="29">
        <f>B59</f>
        <v>0</v>
      </c>
      <c r="L41" s="30"/>
      <c r="M41" s="30"/>
      <c r="N41" s="30"/>
      <c r="O41" s="30"/>
      <c r="P41" s="37"/>
      <c r="Q41" s="46">
        <f>B58</f>
        <v>0</v>
      </c>
      <c r="R41" s="35">
        <f>B58</f>
        <v>0</v>
      </c>
      <c r="S41" s="37"/>
      <c r="T41" s="29">
        <f>B57</f>
        <v>1</v>
      </c>
      <c r="U41" s="30"/>
      <c r="V41" s="30"/>
      <c r="W41" s="37"/>
      <c r="Z41" t="s">
        <v>0</v>
      </c>
      <c r="AA41" t="s">
        <v>1</v>
      </c>
      <c r="AB41" t="s">
        <v>2</v>
      </c>
      <c r="AC41" t="s">
        <v>3</v>
      </c>
      <c r="AD41" t="s">
        <v>4</v>
      </c>
      <c r="AE41" t="s">
        <v>5</v>
      </c>
      <c r="AF41" s="1" t="s">
        <v>24</v>
      </c>
      <c r="AG41" s="1" t="s">
        <v>27</v>
      </c>
      <c r="AH41" s="1" t="s">
        <v>30</v>
      </c>
      <c r="AI41" s="1" t="s">
        <v>33</v>
      </c>
      <c r="AJ41" s="1" t="s">
        <v>36</v>
      </c>
      <c r="AK41" s="1" t="s">
        <v>39</v>
      </c>
      <c r="AL41" s="1" t="s">
        <v>42</v>
      </c>
      <c r="AM41" s="1" t="s">
        <v>45</v>
      </c>
      <c r="AN41" s="1" t="s">
        <v>48</v>
      </c>
      <c r="AO41" s="1" t="s">
        <v>51</v>
      </c>
      <c r="AP41" s="1" t="s">
        <v>54</v>
      </c>
      <c r="AQ41" s="1" t="s">
        <v>57</v>
      </c>
      <c r="AR41" s="1" t="s">
        <v>60</v>
      </c>
      <c r="AS41" s="1" t="s">
        <v>63</v>
      </c>
      <c r="AT41" s="1" t="s">
        <v>66</v>
      </c>
      <c r="AU41" s="1" t="s">
        <v>69</v>
      </c>
      <c r="AX41" t="s">
        <v>0</v>
      </c>
      <c r="AY41" t="s">
        <v>1</v>
      </c>
      <c r="AZ41" t="s">
        <v>2</v>
      </c>
      <c r="BA41" t="s">
        <v>3</v>
      </c>
      <c r="BB41" t="s">
        <v>4</v>
      </c>
      <c r="BC41" t="s">
        <v>5</v>
      </c>
      <c r="BD41" t="s">
        <v>6</v>
      </c>
      <c r="BE41" t="s">
        <v>7</v>
      </c>
      <c r="BF41" t="s">
        <v>8</v>
      </c>
      <c r="BG41" t="s">
        <v>9</v>
      </c>
      <c r="BH41" t="s">
        <v>10</v>
      </c>
      <c r="BI41" t="s">
        <v>11</v>
      </c>
      <c r="BJ41" t="s">
        <v>12</v>
      </c>
      <c r="BK41" t="s">
        <v>13</v>
      </c>
      <c r="BL41" t="s">
        <v>14</v>
      </c>
      <c r="BM41" t="s">
        <v>15</v>
      </c>
      <c r="BN41" t="s">
        <v>16</v>
      </c>
      <c r="BO41" t="s">
        <v>17</v>
      </c>
      <c r="BP41" t="s">
        <v>18</v>
      </c>
      <c r="BQ41" t="s">
        <v>19</v>
      </c>
      <c r="BR41" t="s">
        <v>20</v>
      </c>
      <c r="BS41" t="s">
        <v>21</v>
      </c>
      <c r="BT41" t="s">
        <v>22</v>
      </c>
      <c r="BU41" t="s">
        <v>23</v>
      </c>
      <c r="BV41" t="s">
        <v>24</v>
      </c>
      <c r="BW41" t="s">
        <v>25</v>
      </c>
      <c r="BX41" t="s">
        <v>26</v>
      </c>
      <c r="BY41" t="s">
        <v>27</v>
      </c>
      <c r="BZ41" t="s">
        <v>28</v>
      </c>
      <c r="CA41" t="s">
        <v>29</v>
      </c>
      <c r="CB41" t="s">
        <v>30</v>
      </c>
      <c r="CC41" t="s">
        <v>31</v>
      </c>
      <c r="CD41" t="s">
        <v>32</v>
      </c>
      <c r="CE41" t="s">
        <v>33</v>
      </c>
      <c r="CF41" t="s">
        <v>34</v>
      </c>
      <c r="CG41" t="s">
        <v>35</v>
      </c>
      <c r="CH41" t="s">
        <v>36</v>
      </c>
      <c r="CI41" t="s">
        <v>37</v>
      </c>
      <c r="CJ41" t="s">
        <v>38</v>
      </c>
      <c r="CK41" t="s">
        <v>39</v>
      </c>
      <c r="CL41" t="s">
        <v>40</v>
      </c>
      <c r="CM41" t="s">
        <v>41</v>
      </c>
      <c r="CN41" t="s">
        <v>42</v>
      </c>
      <c r="CO41" t="s">
        <v>43</v>
      </c>
      <c r="CP41" t="s">
        <v>44</v>
      </c>
      <c r="CQ41" t="s">
        <v>45</v>
      </c>
      <c r="CR41" t="s">
        <v>46</v>
      </c>
      <c r="CS41" t="s">
        <v>47</v>
      </c>
      <c r="CT41" t="s">
        <v>48</v>
      </c>
      <c r="CU41" t="s">
        <v>49</v>
      </c>
      <c r="CV41" t="s">
        <v>50</v>
      </c>
      <c r="CW41" t="s">
        <v>51</v>
      </c>
      <c r="CX41" t="s">
        <v>52</v>
      </c>
      <c r="CY41" t="s">
        <v>53</v>
      </c>
      <c r="CZ41" t="s">
        <v>54</v>
      </c>
      <c r="DA41" t="s">
        <v>55</v>
      </c>
      <c r="DB41" t="s">
        <v>56</v>
      </c>
      <c r="DC41" t="s">
        <v>57</v>
      </c>
      <c r="DD41" t="s">
        <v>58</v>
      </c>
      <c r="DE41" t="s">
        <v>59</v>
      </c>
      <c r="DF41" t="s">
        <v>60</v>
      </c>
      <c r="DG41" t="s">
        <v>61</v>
      </c>
      <c r="DH41" t="s">
        <v>62</v>
      </c>
      <c r="DI41" t="s">
        <v>63</v>
      </c>
      <c r="DJ41" t="s">
        <v>64</v>
      </c>
      <c r="DK41" t="s">
        <v>65</v>
      </c>
      <c r="DL41" t="s">
        <v>66</v>
      </c>
      <c r="DM41" t="s">
        <v>67</v>
      </c>
      <c r="DN41" t="s">
        <v>68</v>
      </c>
      <c r="DO41" t="s">
        <v>69</v>
      </c>
      <c r="DP41" t="s">
        <v>70</v>
      </c>
      <c r="DQ41" t="s">
        <v>71</v>
      </c>
    </row>
    <row r="42" spans="1:121">
      <c r="A42" t="s">
        <v>0</v>
      </c>
      <c r="B42" s="50" t="s">
        <v>90</v>
      </c>
      <c r="C42" s="51"/>
      <c r="D42" s="16"/>
      <c r="E42" s="5"/>
      <c r="F42" s="5"/>
      <c r="G42" s="6"/>
      <c r="H42" s="16"/>
      <c r="I42" s="22"/>
      <c r="J42" s="25"/>
      <c r="K42" s="18"/>
      <c r="L42" s="8"/>
      <c r="M42" s="8"/>
      <c r="N42" s="8"/>
      <c r="O42" s="8"/>
      <c r="P42" s="9"/>
      <c r="Q42" s="48"/>
      <c r="R42" s="25"/>
      <c r="S42" s="6"/>
      <c r="T42" s="16"/>
      <c r="U42" s="5"/>
      <c r="V42" s="5"/>
      <c r="W42" s="6"/>
      <c r="Z42" t="s">
        <v>125</v>
      </c>
      <c r="AA42" t="s">
        <v>126</v>
      </c>
      <c r="AB42">
        <v>1</v>
      </c>
      <c r="AC42">
        <v>96</v>
      </c>
      <c r="AD42">
        <v>1</v>
      </c>
      <c r="AE42">
        <v>31</v>
      </c>
      <c r="AF42" s="1">
        <f>BV42</f>
        <v>0</v>
      </c>
      <c r="AG42" s="1">
        <f>BY42</f>
        <v>0</v>
      </c>
      <c r="AH42" s="1">
        <f>CB42</f>
        <v>6</v>
      </c>
      <c r="AI42" s="1">
        <f>CE42</f>
        <v>8</v>
      </c>
      <c r="AJ42" s="1">
        <f>CH42</f>
        <v>1</v>
      </c>
      <c r="AK42" s="1">
        <f>CK42</f>
        <v>6</v>
      </c>
      <c r="AL42" s="1">
        <f>CN42</f>
        <v>3</v>
      </c>
      <c r="AM42" s="1">
        <f>CQ42</f>
        <v>0</v>
      </c>
      <c r="AN42" s="1">
        <f>CT42</f>
        <v>0</v>
      </c>
      <c r="AO42" s="1">
        <f>CW42</f>
        <v>1</v>
      </c>
      <c r="AP42" s="1">
        <f>CZ42</f>
        <v>0</v>
      </c>
      <c r="AQ42" s="1">
        <f>DC42</f>
        <v>1</v>
      </c>
      <c r="AR42" s="1">
        <f>DF42</f>
        <v>0</v>
      </c>
      <c r="AS42" s="1">
        <f>DI42</f>
        <v>0</v>
      </c>
      <c r="AT42" s="1">
        <f>DL42</f>
        <v>0</v>
      </c>
      <c r="AU42" s="1">
        <f>DO42</f>
        <v>0</v>
      </c>
      <c r="AX42" t="s">
        <v>125</v>
      </c>
      <c r="AY42" t="s">
        <v>126</v>
      </c>
      <c r="AZ42">
        <v>1</v>
      </c>
      <c r="BA42">
        <v>96</v>
      </c>
      <c r="BB42">
        <v>1</v>
      </c>
      <c r="BC42">
        <v>31</v>
      </c>
      <c r="BD42">
        <v>43</v>
      </c>
      <c r="BE42">
        <v>40.3125</v>
      </c>
      <c r="BF42">
        <v>0.72093023255813904</v>
      </c>
      <c r="BG42">
        <v>2.7027027027027001E-2</v>
      </c>
      <c r="BH42">
        <v>0.40540540540540498</v>
      </c>
      <c r="BI42">
        <v>0.56756756756756799</v>
      </c>
      <c r="BJ42">
        <v>1</v>
      </c>
      <c r="BK42">
        <v>1</v>
      </c>
      <c r="BL42">
        <v>0.9375</v>
      </c>
      <c r="BM42">
        <v>1</v>
      </c>
      <c r="BN42">
        <v>10</v>
      </c>
      <c r="BO42">
        <v>15</v>
      </c>
      <c r="BP42">
        <v>14.0625</v>
      </c>
      <c r="BQ42">
        <v>0.66666666666666696</v>
      </c>
      <c r="BR42">
        <v>15</v>
      </c>
      <c r="BS42">
        <v>21</v>
      </c>
      <c r="BT42">
        <v>19.6875</v>
      </c>
      <c r="BU42">
        <v>0.71428571428571397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6</v>
      </c>
      <c r="CC42">
        <v>9</v>
      </c>
      <c r="CD42">
        <v>0.66666666666666696</v>
      </c>
      <c r="CE42">
        <v>8</v>
      </c>
      <c r="CF42">
        <v>10</v>
      </c>
      <c r="CG42">
        <v>0.8</v>
      </c>
      <c r="CH42">
        <v>1</v>
      </c>
      <c r="CI42">
        <v>1</v>
      </c>
      <c r="CJ42">
        <v>1</v>
      </c>
      <c r="CK42">
        <v>6</v>
      </c>
      <c r="CL42">
        <v>10</v>
      </c>
      <c r="CM42">
        <v>0.6</v>
      </c>
      <c r="CN42">
        <v>3</v>
      </c>
      <c r="CO42">
        <v>4</v>
      </c>
      <c r="CP42">
        <v>0.75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</row>
    <row r="43" spans="1:121">
      <c r="A43" t="s">
        <v>106</v>
      </c>
      <c r="B43">
        <f>1+MATCH(B42,Z42:Z70)</f>
        <v>17</v>
      </c>
      <c r="C43" s="51"/>
      <c r="D43" s="16"/>
      <c r="E43" s="5"/>
      <c r="F43" s="5"/>
      <c r="G43" s="6"/>
      <c r="H43" s="16"/>
      <c r="I43" s="22"/>
      <c r="J43" s="25"/>
      <c r="K43" s="28">
        <f>B58</f>
        <v>0</v>
      </c>
      <c r="L43" s="5"/>
      <c r="M43" s="5"/>
      <c r="N43" s="5"/>
      <c r="O43" s="5"/>
      <c r="P43" s="5"/>
      <c r="Q43" s="22"/>
      <c r="R43" s="25"/>
      <c r="S43" s="6"/>
      <c r="T43" s="16"/>
      <c r="U43" s="5"/>
      <c r="V43" s="5"/>
      <c r="W43" s="6"/>
      <c r="Z43" t="s">
        <v>127</v>
      </c>
      <c r="AA43" t="s">
        <v>126</v>
      </c>
      <c r="AB43">
        <v>1</v>
      </c>
      <c r="AC43">
        <v>47</v>
      </c>
      <c r="AD43">
        <v>1</v>
      </c>
      <c r="AE43">
        <v>18</v>
      </c>
      <c r="AF43" s="1">
        <f t="shared" ref="AF43:AF69" si="34">BV43</f>
        <v>0</v>
      </c>
      <c r="AG43" s="1">
        <f t="shared" ref="AG43:AG69" si="35">BY43</f>
        <v>0</v>
      </c>
      <c r="AH43" s="1">
        <f t="shared" ref="AH43:AH69" si="36">CB43</f>
        <v>1</v>
      </c>
      <c r="AI43" s="1">
        <f t="shared" ref="AI43:AI69" si="37">CE43</f>
        <v>6</v>
      </c>
      <c r="AJ43" s="1">
        <f t="shared" ref="AJ43:AJ69" si="38">CH43</f>
        <v>1</v>
      </c>
      <c r="AK43" s="1">
        <f t="shared" ref="AK43:AK69" si="39">CK43</f>
        <v>0</v>
      </c>
      <c r="AL43" s="1">
        <f t="shared" ref="AL43:AL69" si="40">CN43</f>
        <v>7</v>
      </c>
      <c r="AM43" s="1">
        <f t="shared" ref="AM43:AM69" si="41">CQ43</f>
        <v>2</v>
      </c>
      <c r="AN43" s="1">
        <f t="shared" ref="AN43:AN69" si="42">CT43</f>
        <v>0</v>
      </c>
      <c r="AO43" s="1">
        <f t="shared" ref="AO43:AO69" si="43">CW43</f>
        <v>0</v>
      </c>
      <c r="AP43" s="1">
        <f t="shared" ref="AP43:AP69" si="44">CZ43</f>
        <v>0</v>
      </c>
      <c r="AQ43" s="1">
        <f t="shared" ref="AQ43:AQ69" si="45">DC43</f>
        <v>0</v>
      </c>
      <c r="AR43" s="1">
        <f t="shared" ref="AR43:AR69" si="46">DF43</f>
        <v>0</v>
      </c>
      <c r="AS43" s="1">
        <f t="shared" ref="AS43:AS69" si="47">DI43</f>
        <v>0</v>
      </c>
      <c r="AT43" s="1">
        <f t="shared" ref="AT43:AT69" si="48">DL43</f>
        <v>0</v>
      </c>
      <c r="AU43" s="1">
        <f t="shared" ref="AU43:AU69" si="49">DO43</f>
        <v>0</v>
      </c>
      <c r="AX43" t="s">
        <v>127</v>
      </c>
      <c r="AY43" t="s">
        <v>126</v>
      </c>
      <c r="AZ43">
        <v>1</v>
      </c>
      <c r="BA43">
        <v>47</v>
      </c>
      <c r="BB43">
        <v>1</v>
      </c>
      <c r="BC43">
        <v>18</v>
      </c>
      <c r="BD43">
        <v>23</v>
      </c>
      <c r="BE43">
        <v>44.042553191489397</v>
      </c>
      <c r="BF43">
        <v>0.78260869565217395</v>
      </c>
      <c r="BG43">
        <v>0</v>
      </c>
      <c r="BH43">
        <v>0.5</v>
      </c>
      <c r="BI43">
        <v>0.5</v>
      </c>
      <c r="BJ43">
        <v>0</v>
      </c>
      <c r="BK43">
        <v>0</v>
      </c>
      <c r="BL43">
        <v>0</v>
      </c>
      <c r="BM43">
        <v>0</v>
      </c>
      <c r="BN43">
        <v>9</v>
      </c>
      <c r="BO43">
        <v>10</v>
      </c>
      <c r="BP43">
        <v>19.148936170212799</v>
      </c>
      <c r="BQ43">
        <v>0.9</v>
      </c>
      <c r="BR43">
        <v>8</v>
      </c>
      <c r="BS43">
        <v>10</v>
      </c>
      <c r="BT43">
        <v>19.148936170212799</v>
      </c>
      <c r="BU43">
        <v>0.8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2</v>
      </c>
      <c r="CD43">
        <v>0.5</v>
      </c>
      <c r="CE43">
        <v>6</v>
      </c>
      <c r="CF43">
        <v>7</v>
      </c>
      <c r="CG43">
        <v>0.85714285714285698</v>
      </c>
      <c r="CH43">
        <v>1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7</v>
      </c>
      <c r="CO43">
        <v>7</v>
      </c>
      <c r="CP43">
        <v>1</v>
      </c>
      <c r="CQ43">
        <v>2</v>
      </c>
      <c r="CR43">
        <v>2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</row>
    <row r="44" spans="1:121">
      <c r="A44" s="2" t="s">
        <v>107</v>
      </c>
      <c r="B44" s="2">
        <f>VLOOKUP(B42,Z42:AU75,7,FALSE)</f>
        <v>0</v>
      </c>
      <c r="C44" s="51"/>
      <c r="D44" s="16"/>
      <c r="E44" s="5"/>
      <c r="F44" s="5"/>
      <c r="G44" s="6"/>
      <c r="H44" s="18"/>
      <c r="I44" s="44"/>
      <c r="J44" s="45"/>
      <c r="K44" s="49"/>
      <c r="L44" s="8"/>
      <c r="M44" s="8"/>
      <c r="N44" s="8"/>
      <c r="O44" s="8"/>
      <c r="P44" s="8"/>
      <c r="Q44" s="44"/>
      <c r="R44" s="45"/>
      <c r="S44" s="9"/>
      <c r="T44" s="16"/>
      <c r="U44" s="5"/>
      <c r="V44" s="5"/>
      <c r="W44" s="6"/>
      <c r="Z44" t="s">
        <v>128</v>
      </c>
      <c r="AA44" t="s">
        <v>126</v>
      </c>
      <c r="AB44">
        <v>1</v>
      </c>
      <c r="AC44">
        <v>96</v>
      </c>
      <c r="AD44">
        <v>1</v>
      </c>
      <c r="AE44">
        <v>12</v>
      </c>
      <c r="AF44" s="1">
        <f t="shared" si="34"/>
        <v>0</v>
      </c>
      <c r="AG44" s="1">
        <f t="shared" si="35"/>
        <v>0</v>
      </c>
      <c r="AH44" s="1">
        <f t="shared" si="36"/>
        <v>0</v>
      </c>
      <c r="AI44" s="1">
        <f t="shared" si="37"/>
        <v>0</v>
      </c>
      <c r="AJ44" s="1">
        <f t="shared" si="38"/>
        <v>1</v>
      </c>
      <c r="AK44" s="1">
        <f t="shared" si="39"/>
        <v>1</v>
      </c>
      <c r="AL44" s="1">
        <f t="shared" si="40"/>
        <v>0</v>
      </c>
      <c r="AM44" s="1">
        <f t="shared" si="41"/>
        <v>1</v>
      </c>
      <c r="AN44" s="1">
        <f t="shared" si="42"/>
        <v>3</v>
      </c>
      <c r="AO44" s="1">
        <f t="shared" si="43"/>
        <v>2</v>
      </c>
      <c r="AP44" s="1">
        <f t="shared" si="44"/>
        <v>0</v>
      </c>
      <c r="AQ44" s="1">
        <f t="shared" si="45"/>
        <v>2</v>
      </c>
      <c r="AR44" s="1">
        <f t="shared" si="46"/>
        <v>0</v>
      </c>
      <c r="AS44" s="1">
        <f t="shared" si="47"/>
        <v>2</v>
      </c>
      <c r="AT44" s="1">
        <f t="shared" si="48"/>
        <v>0</v>
      </c>
      <c r="AU44" s="1">
        <f t="shared" si="49"/>
        <v>0</v>
      </c>
      <c r="AX44" t="s">
        <v>128</v>
      </c>
      <c r="AY44" t="s">
        <v>126</v>
      </c>
      <c r="AZ44">
        <v>1</v>
      </c>
      <c r="BA44">
        <v>96</v>
      </c>
      <c r="BB44">
        <v>1</v>
      </c>
      <c r="BC44">
        <v>12</v>
      </c>
      <c r="BD44">
        <v>17</v>
      </c>
      <c r="BE44">
        <v>15.9375</v>
      </c>
      <c r="BF44">
        <v>0.70588235294117696</v>
      </c>
      <c r="BG44">
        <v>0.29411764705882398</v>
      </c>
      <c r="BH44">
        <v>0.58823529411764697</v>
      </c>
      <c r="BI44">
        <v>0.11764705882352899</v>
      </c>
      <c r="BJ44">
        <v>4</v>
      </c>
      <c r="BK44">
        <v>5</v>
      </c>
      <c r="BL44">
        <v>4.6875</v>
      </c>
      <c r="BM44">
        <v>0.8</v>
      </c>
      <c r="BN44">
        <v>7</v>
      </c>
      <c r="BO44">
        <v>10</v>
      </c>
      <c r="BP44">
        <v>9.375</v>
      </c>
      <c r="BQ44">
        <v>0.7</v>
      </c>
      <c r="BR44">
        <v>1</v>
      </c>
      <c r="BS44">
        <v>2</v>
      </c>
      <c r="BT44">
        <v>1.875</v>
      </c>
      <c r="BU44">
        <v>0.5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0</v>
      </c>
      <c r="CO44">
        <v>2</v>
      </c>
      <c r="CP44">
        <v>0</v>
      </c>
      <c r="CQ44">
        <v>1</v>
      </c>
      <c r="CR44">
        <v>1</v>
      </c>
      <c r="CS44">
        <v>1</v>
      </c>
      <c r="CT44">
        <v>3</v>
      </c>
      <c r="CU44">
        <v>4</v>
      </c>
      <c r="CV44">
        <v>0.75</v>
      </c>
      <c r="CW44">
        <v>2</v>
      </c>
      <c r="CX44">
        <v>2</v>
      </c>
      <c r="CY44">
        <v>1</v>
      </c>
      <c r="CZ44">
        <v>0</v>
      </c>
      <c r="DA44">
        <v>0</v>
      </c>
      <c r="DB44">
        <v>0</v>
      </c>
      <c r="DC44">
        <v>2</v>
      </c>
      <c r="DD44">
        <v>3</v>
      </c>
      <c r="DE44">
        <v>0.66666666666666696</v>
      </c>
      <c r="DF44">
        <v>0</v>
      </c>
      <c r="DG44">
        <v>0</v>
      </c>
      <c r="DH44">
        <v>0</v>
      </c>
      <c r="DI44">
        <v>2</v>
      </c>
      <c r="DJ44">
        <v>2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</row>
    <row r="45" spans="1:121">
      <c r="A45" s="2" t="s">
        <v>108</v>
      </c>
      <c r="B45" s="2">
        <f>VLOOKUP(B42,Z42:AU75,8,FALSE)</f>
        <v>0</v>
      </c>
      <c r="C45" s="51" t="s">
        <v>105</v>
      </c>
      <c r="D45" s="16">
        <f>B55</f>
        <v>6</v>
      </c>
      <c r="E45" s="5"/>
      <c r="F45" s="5"/>
      <c r="G45" s="5"/>
      <c r="H45" s="5"/>
      <c r="I45" s="22"/>
      <c r="J45" s="35">
        <f>B56</f>
        <v>0</v>
      </c>
      <c r="K45" s="30"/>
      <c r="L45" s="30"/>
      <c r="M45" s="30"/>
      <c r="N45" s="30"/>
      <c r="O45" s="30"/>
      <c r="P45" s="30"/>
      <c r="Q45" s="31"/>
      <c r="R45" s="25">
        <f>B57</f>
        <v>1</v>
      </c>
      <c r="S45" s="5"/>
      <c r="T45" s="5"/>
      <c r="U45" s="5"/>
      <c r="V45" s="5"/>
      <c r="W45" s="6"/>
      <c r="Z45" t="s">
        <v>78</v>
      </c>
      <c r="AA45" t="s">
        <v>79</v>
      </c>
      <c r="AB45">
        <v>1</v>
      </c>
      <c r="AC45">
        <v>96</v>
      </c>
      <c r="AD45">
        <v>1</v>
      </c>
      <c r="AE45">
        <v>63</v>
      </c>
      <c r="AF45" s="1">
        <f t="shared" si="34"/>
        <v>0</v>
      </c>
      <c r="AG45" s="1">
        <f t="shared" si="35"/>
        <v>0</v>
      </c>
      <c r="AH45" s="1">
        <f t="shared" si="36"/>
        <v>1</v>
      </c>
      <c r="AI45" s="1">
        <f t="shared" si="37"/>
        <v>1</v>
      </c>
      <c r="AJ45" s="1">
        <f t="shared" si="38"/>
        <v>0</v>
      </c>
      <c r="AK45" s="1">
        <f t="shared" si="39"/>
        <v>2</v>
      </c>
      <c r="AL45" s="1">
        <f t="shared" si="40"/>
        <v>10</v>
      </c>
      <c r="AM45" s="1">
        <f t="shared" si="41"/>
        <v>3</v>
      </c>
      <c r="AN45" s="1">
        <f t="shared" si="42"/>
        <v>5</v>
      </c>
      <c r="AO45" s="1">
        <f t="shared" si="43"/>
        <v>9</v>
      </c>
      <c r="AP45" s="1">
        <f t="shared" si="44"/>
        <v>8</v>
      </c>
      <c r="AQ45" s="1">
        <f t="shared" si="45"/>
        <v>11</v>
      </c>
      <c r="AR45" s="1">
        <f t="shared" si="46"/>
        <v>3</v>
      </c>
      <c r="AS45" s="1">
        <f t="shared" si="47"/>
        <v>3</v>
      </c>
      <c r="AT45" s="1">
        <f t="shared" si="48"/>
        <v>2</v>
      </c>
      <c r="AU45" s="1">
        <f t="shared" si="49"/>
        <v>0</v>
      </c>
      <c r="AX45" t="s">
        <v>78</v>
      </c>
      <c r="AY45" t="s">
        <v>79</v>
      </c>
      <c r="AZ45">
        <v>1</v>
      </c>
      <c r="BA45">
        <v>96</v>
      </c>
      <c r="BB45">
        <v>1</v>
      </c>
      <c r="BC45">
        <v>63</v>
      </c>
      <c r="BD45">
        <v>75</v>
      </c>
      <c r="BE45">
        <v>70.3125</v>
      </c>
      <c r="BF45">
        <v>0.84</v>
      </c>
      <c r="BG45">
        <v>0.34375</v>
      </c>
      <c r="BH45">
        <v>0.625</v>
      </c>
      <c r="BI45">
        <v>3.125E-2</v>
      </c>
      <c r="BJ45">
        <v>19</v>
      </c>
      <c r="BK45">
        <v>22</v>
      </c>
      <c r="BL45">
        <v>20.625</v>
      </c>
      <c r="BM45">
        <v>0.86363636363636398</v>
      </c>
      <c r="BN45">
        <v>37</v>
      </c>
      <c r="BO45">
        <v>40</v>
      </c>
      <c r="BP45">
        <v>37.5</v>
      </c>
      <c r="BQ45">
        <v>0.92500000000000004</v>
      </c>
      <c r="BR45">
        <v>2</v>
      </c>
      <c r="BS45">
        <v>2</v>
      </c>
      <c r="BT45">
        <v>1.875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0</v>
      </c>
      <c r="CI45">
        <v>0</v>
      </c>
      <c r="CJ45">
        <v>0</v>
      </c>
      <c r="CK45">
        <v>2</v>
      </c>
      <c r="CL45">
        <v>2</v>
      </c>
      <c r="CM45">
        <v>1</v>
      </c>
      <c r="CN45">
        <v>10</v>
      </c>
      <c r="CO45">
        <v>10</v>
      </c>
      <c r="CP45">
        <v>1</v>
      </c>
      <c r="CQ45">
        <v>3</v>
      </c>
      <c r="CR45">
        <v>4</v>
      </c>
      <c r="CS45">
        <v>0.75</v>
      </c>
      <c r="CT45">
        <v>5</v>
      </c>
      <c r="CU45">
        <v>5</v>
      </c>
      <c r="CV45">
        <v>1</v>
      </c>
      <c r="CW45">
        <v>9</v>
      </c>
      <c r="CX45">
        <v>11</v>
      </c>
      <c r="CY45">
        <v>0.81818181818181801</v>
      </c>
      <c r="CZ45">
        <v>8</v>
      </c>
      <c r="DA45">
        <v>8</v>
      </c>
      <c r="DB45">
        <v>1</v>
      </c>
      <c r="DC45">
        <v>11</v>
      </c>
      <c r="DD45">
        <v>13</v>
      </c>
      <c r="DE45">
        <v>0.84615384615384603</v>
      </c>
      <c r="DF45">
        <v>3</v>
      </c>
      <c r="DG45">
        <v>4</v>
      </c>
      <c r="DH45">
        <v>0.75</v>
      </c>
      <c r="DI45">
        <v>3</v>
      </c>
      <c r="DJ45">
        <v>3</v>
      </c>
      <c r="DK45">
        <v>1</v>
      </c>
      <c r="DL45">
        <v>2</v>
      </c>
      <c r="DM45">
        <v>2</v>
      </c>
      <c r="DN45">
        <v>1</v>
      </c>
      <c r="DO45">
        <v>0</v>
      </c>
      <c r="DP45">
        <v>0</v>
      </c>
      <c r="DQ45">
        <v>0</v>
      </c>
    </row>
    <row r="46" spans="1:121">
      <c r="A46" s="2" t="s">
        <v>109</v>
      </c>
      <c r="B46" s="2">
        <f>VLOOKUP(B42,Z42:AU75,9,FALSE)</f>
        <v>2</v>
      </c>
      <c r="C46" s="51"/>
      <c r="D46" s="16"/>
      <c r="E46" s="5"/>
      <c r="F46" s="5"/>
      <c r="G46" s="5"/>
      <c r="H46" s="5"/>
      <c r="I46" s="22"/>
      <c r="J46" s="25"/>
      <c r="K46" s="5"/>
      <c r="L46" s="5"/>
      <c r="M46" s="5"/>
      <c r="N46" s="5"/>
      <c r="O46" s="5"/>
      <c r="P46" s="5"/>
      <c r="Q46" s="22"/>
      <c r="R46" s="25"/>
      <c r="S46" s="5"/>
      <c r="T46" s="5"/>
      <c r="U46" s="5"/>
      <c r="V46" s="5"/>
      <c r="W46" s="6"/>
      <c r="Z46" t="s">
        <v>129</v>
      </c>
      <c r="AA46" t="s">
        <v>126</v>
      </c>
      <c r="AB46">
        <v>1</v>
      </c>
      <c r="AC46">
        <v>96</v>
      </c>
      <c r="AD46">
        <v>1</v>
      </c>
      <c r="AE46">
        <v>34</v>
      </c>
      <c r="AF46" s="1">
        <f t="shared" si="34"/>
        <v>0</v>
      </c>
      <c r="AG46" s="1">
        <f t="shared" si="35"/>
        <v>1</v>
      </c>
      <c r="AH46" s="1">
        <f t="shared" si="36"/>
        <v>7</v>
      </c>
      <c r="AI46" s="1">
        <f t="shared" si="37"/>
        <v>0</v>
      </c>
      <c r="AJ46" s="1">
        <f t="shared" si="38"/>
        <v>0</v>
      </c>
      <c r="AK46" s="1">
        <f t="shared" si="39"/>
        <v>9</v>
      </c>
      <c r="AL46" s="1">
        <f t="shared" si="40"/>
        <v>0</v>
      </c>
      <c r="AM46" s="1">
        <f t="shared" si="41"/>
        <v>0</v>
      </c>
      <c r="AN46" s="1">
        <f t="shared" si="42"/>
        <v>4</v>
      </c>
      <c r="AO46" s="1">
        <f t="shared" si="43"/>
        <v>2</v>
      </c>
      <c r="AP46" s="1">
        <f t="shared" si="44"/>
        <v>0</v>
      </c>
      <c r="AQ46" s="1">
        <f t="shared" si="45"/>
        <v>1</v>
      </c>
      <c r="AR46" s="1">
        <f t="shared" si="46"/>
        <v>0</v>
      </c>
      <c r="AS46" s="1">
        <f t="shared" si="47"/>
        <v>0</v>
      </c>
      <c r="AT46" s="1">
        <f t="shared" si="48"/>
        <v>0</v>
      </c>
      <c r="AU46" s="1">
        <f t="shared" si="49"/>
        <v>0</v>
      </c>
      <c r="AX46" t="s">
        <v>129</v>
      </c>
      <c r="AY46" t="s">
        <v>126</v>
      </c>
      <c r="AZ46">
        <v>1</v>
      </c>
      <c r="BA46">
        <v>96</v>
      </c>
      <c r="BB46">
        <v>1</v>
      </c>
      <c r="BC46">
        <v>34</v>
      </c>
      <c r="BD46">
        <v>44</v>
      </c>
      <c r="BE46">
        <v>41.25</v>
      </c>
      <c r="BF46">
        <v>0.77272727272727304</v>
      </c>
      <c r="BG46">
        <v>0.12903225806451599</v>
      </c>
      <c r="BH46">
        <v>0.58064516129032295</v>
      </c>
      <c r="BI46">
        <v>0.29032258064516098</v>
      </c>
      <c r="BJ46">
        <v>1</v>
      </c>
      <c r="BK46">
        <v>4</v>
      </c>
      <c r="BL46">
        <v>3.75</v>
      </c>
      <c r="BM46">
        <v>0.25</v>
      </c>
      <c r="BN46">
        <v>15</v>
      </c>
      <c r="BO46">
        <v>18</v>
      </c>
      <c r="BP46">
        <v>16.875</v>
      </c>
      <c r="BQ46">
        <v>0.83333333333333304</v>
      </c>
      <c r="BR46">
        <v>8</v>
      </c>
      <c r="BS46">
        <v>9</v>
      </c>
      <c r="BT46">
        <v>8.4375</v>
      </c>
      <c r="BU46">
        <v>0.88888888888888895</v>
      </c>
      <c r="BV46">
        <v>0</v>
      </c>
      <c r="BW46">
        <v>0</v>
      </c>
      <c r="BX46">
        <v>0</v>
      </c>
      <c r="BY46">
        <v>1</v>
      </c>
      <c r="BZ46">
        <v>1</v>
      </c>
      <c r="CA46">
        <v>1</v>
      </c>
      <c r="CB46">
        <v>7</v>
      </c>
      <c r="CC46">
        <v>8</v>
      </c>
      <c r="CD46">
        <v>0.875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9</v>
      </c>
      <c r="CL46">
        <v>11</v>
      </c>
      <c r="CM46">
        <v>0.81818181818181801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4</v>
      </c>
      <c r="CU46">
        <v>5</v>
      </c>
      <c r="CV46">
        <v>0.8</v>
      </c>
      <c r="CW46">
        <v>2</v>
      </c>
      <c r="CX46">
        <v>2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4</v>
      </c>
      <c r="DE46">
        <v>0.25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</row>
    <row r="47" spans="1:121">
      <c r="A47" s="2" t="s">
        <v>110</v>
      </c>
      <c r="B47" s="2">
        <f>VLOOKUP(B42,Z42:AU75,10,FALSE)</f>
        <v>0</v>
      </c>
      <c r="C47" s="51"/>
      <c r="D47" s="16"/>
      <c r="E47" s="5"/>
      <c r="F47" s="5"/>
      <c r="G47" s="5"/>
      <c r="H47" s="5"/>
      <c r="I47" s="22"/>
      <c r="J47" s="25"/>
      <c r="K47" s="5"/>
      <c r="L47" s="5"/>
      <c r="M47" s="5"/>
      <c r="N47" s="5"/>
      <c r="O47" s="5"/>
      <c r="P47" s="5"/>
      <c r="Q47" s="22"/>
      <c r="R47" s="25"/>
      <c r="S47" s="5"/>
      <c r="T47" s="5"/>
      <c r="U47" s="5"/>
      <c r="V47" s="5"/>
      <c r="W47" s="6"/>
      <c r="Z47" t="s">
        <v>130</v>
      </c>
      <c r="AA47" t="s">
        <v>126</v>
      </c>
      <c r="AB47">
        <v>1</v>
      </c>
      <c r="AC47">
        <v>96</v>
      </c>
      <c r="AD47">
        <v>1</v>
      </c>
      <c r="AE47">
        <v>21</v>
      </c>
      <c r="AF47" s="1">
        <f t="shared" si="34"/>
        <v>0</v>
      </c>
      <c r="AG47" s="1">
        <f t="shared" si="35"/>
        <v>7</v>
      </c>
      <c r="AH47" s="1">
        <f t="shared" si="36"/>
        <v>0</v>
      </c>
      <c r="AI47" s="1">
        <f t="shared" si="37"/>
        <v>1</v>
      </c>
      <c r="AJ47" s="1">
        <f t="shared" si="38"/>
        <v>0</v>
      </c>
      <c r="AK47" s="1">
        <f t="shared" si="39"/>
        <v>0</v>
      </c>
      <c r="AL47" s="1">
        <f t="shared" si="40"/>
        <v>0</v>
      </c>
      <c r="AM47" s="1">
        <f t="shared" si="41"/>
        <v>0</v>
      </c>
      <c r="AN47" s="1">
        <f t="shared" si="42"/>
        <v>0</v>
      </c>
      <c r="AO47" s="1">
        <f t="shared" si="43"/>
        <v>0</v>
      </c>
      <c r="AP47" s="1">
        <f t="shared" si="44"/>
        <v>0</v>
      </c>
      <c r="AQ47" s="1">
        <f t="shared" si="45"/>
        <v>0</v>
      </c>
      <c r="AR47" s="1">
        <f t="shared" si="46"/>
        <v>0</v>
      </c>
      <c r="AS47" s="1">
        <f t="shared" si="47"/>
        <v>0</v>
      </c>
      <c r="AT47" s="1">
        <f t="shared" si="48"/>
        <v>0</v>
      </c>
      <c r="AU47" s="1">
        <f t="shared" si="49"/>
        <v>0</v>
      </c>
      <c r="AX47" t="s">
        <v>130</v>
      </c>
      <c r="AY47" t="s">
        <v>126</v>
      </c>
      <c r="AZ47">
        <v>1</v>
      </c>
      <c r="BA47">
        <v>96</v>
      </c>
      <c r="BB47">
        <v>1</v>
      </c>
      <c r="BC47">
        <v>21</v>
      </c>
      <c r="BD47">
        <v>33</v>
      </c>
      <c r="BE47">
        <v>30.9375</v>
      </c>
      <c r="BF47">
        <v>0.63636363636363602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8</v>
      </c>
      <c r="BS47">
        <v>13</v>
      </c>
      <c r="BT47">
        <v>12.1875</v>
      </c>
      <c r="BU47">
        <v>0.61538461538461497</v>
      </c>
      <c r="BV47">
        <v>0</v>
      </c>
      <c r="BW47">
        <v>1</v>
      </c>
      <c r="BX47">
        <v>0</v>
      </c>
      <c r="BY47">
        <v>7</v>
      </c>
      <c r="BZ47">
        <v>11</v>
      </c>
      <c r="CA47">
        <v>0.63636363636363602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</row>
    <row r="48" spans="1:121">
      <c r="A48" s="2" t="s">
        <v>111</v>
      </c>
      <c r="B48" s="2">
        <f>VLOOKUP(B42,Z42:AU75,11,FALSE)</f>
        <v>5</v>
      </c>
      <c r="C48" s="51"/>
      <c r="D48" s="16"/>
      <c r="E48" s="5"/>
      <c r="F48" s="5"/>
      <c r="G48" s="5"/>
      <c r="H48" s="5"/>
      <c r="I48" s="22"/>
      <c r="J48" s="25"/>
      <c r="K48" s="5"/>
      <c r="L48" s="5"/>
      <c r="M48" s="5"/>
      <c r="N48" s="5"/>
      <c r="O48" s="5"/>
      <c r="P48" s="5"/>
      <c r="Q48" s="22"/>
      <c r="R48" s="25"/>
      <c r="S48" s="5"/>
      <c r="T48" s="5"/>
      <c r="U48" s="5"/>
      <c r="V48" s="5"/>
      <c r="W48" s="6"/>
      <c r="Z48" t="s">
        <v>82</v>
      </c>
      <c r="AA48" t="s">
        <v>79</v>
      </c>
      <c r="AB48">
        <v>1</v>
      </c>
      <c r="AC48">
        <v>69</v>
      </c>
      <c r="AD48">
        <v>1</v>
      </c>
      <c r="AE48">
        <v>15</v>
      </c>
      <c r="AF48" s="1">
        <f t="shared" si="34"/>
        <v>0</v>
      </c>
      <c r="AG48" s="1">
        <f t="shared" si="35"/>
        <v>0</v>
      </c>
      <c r="AH48" s="1">
        <f t="shared" si="36"/>
        <v>0</v>
      </c>
      <c r="AI48" s="1">
        <f t="shared" si="37"/>
        <v>0</v>
      </c>
      <c r="AJ48" s="1">
        <f t="shared" si="38"/>
        <v>0</v>
      </c>
      <c r="AK48" s="1">
        <f t="shared" si="39"/>
        <v>0</v>
      </c>
      <c r="AL48" s="1">
        <f t="shared" si="40"/>
        <v>0</v>
      </c>
      <c r="AM48" s="1">
        <f t="shared" si="41"/>
        <v>2</v>
      </c>
      <c r="AN48" s="1">
        <f t="shared" si="42"/>
        <v>0</v>
      </c>
      <c r="AO48" s="1">
        <f t="shared" si="43"/>
        <v>0</v>
      </c>
      <c r="AP48" s="1">
        <f t="shared" si="44"/>
        <v>7</v>
      </c>
      <c r="AQ48" s="1">
        <f t="shared" si="45"/>
        <v>0</v>
      </c>
      <c r="AR48" s="1">
        <f t="shared" si="46"/>
        <v>1</v>
      </c>
      <c r="AS48" s="1">
        <f t="shared" si="47"/>
        <v>5</v>
      </c>
      <c r="AT48" s="1">
        <f t="shared" si="48"/>
        <v>0</v>
      </c>
      <c r="AU48" s="1">
        <f t="shared" si="49"/>
        <v>0</v>
      </c>
      <c r="AX48" t="s">
        <v>82</v>
      </c>
      <c r="AY48" t="s">
        <v>79</v>
      </c>
      <c r="AZ48">
        <v>1</v>
      </c>
      <c r="BA48">
        <v>69</v>
      </c>
      <c r="BB48">
        <v>1</v>
      </c>
      <c r="BC48">
        <v>15</v>
      </c>
      <c r="BD48">
        <v>23</v>
      </c>
      <c r="BE48">
        <v>30</v>
      </c>
      <c r="BF48">
        <v>0.65217391304347805</v>
      </c>
      <c r="BG48">
        <v>0.60869565217391297</v>
      </c>
      <c r="BH48">
        <v>0.39130434782608697</v>
      </c>
      <c r="BI48">
        <v>0</v>
      </c>
      <c r="BJ48">
        <v>6</v>
      </c>
      <c r="BK48">
        <v>14</v>
      </c>
      <c r="BL48">
        <v>18.260869565217401</v>
      </c>
      <c r="BM48">
        <v>0.42857142857142899</v>
      </c>
      <c r="BN48">
        <v>9</v>
      </c>
      <c r="BO48">
        <v>9</v>
      </c>
      <c r="BP48">
        <v>11.7391304347826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</v>
      </c>
      <c r="CR48">
        <v>2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7</v>
      </c>
      <c r="DA48">
        <v>7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1</v>
      </c>
      <c r="DI48">
        <v>5</v>
      </c>
      <c r="DJ48">
        <v>13</v>
      </c>
      <c r="DK48">
        <v>0.38461538461538503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</row>
    <row r="49" spans="1:121">
      <c r="A49" s="2" t="s">
        <v>112</v>
      </c>
      <c r="B49" s="2">
        <f>VLOOKUP(B42,Z42:AU75,12,FALSE)</f>
        <v>4</v>
      </c>
      <c r="C49" s="51"/>
      <c r="D49" s="16"/>
      <c r="E49" s="5"/>
      <c r="F49" s="5"/>
      <c r="G49" s="5"/>
      <c r="H49" s="5"/>
      <c r="I49" s="22"/>
      <c r="J49" s="25"/>
      <c r="K49" s="5"/>
      <c r="L49" s="5"/>
      <c r="M49" s="5"/>
      <c r="N49" s="5"/>
      <c r="O49" s="5"/>
      <c r="P49" s="5"/>
      <c r="Q49" s="22"/>
      <c r="R49" s="25"/>
      <c r="S49" s="5"/>
      <c r="T49" s="5"/>
      <c r="U49" s="5"/>
      <c r="V49" s="5"/>
      <c r="W49" s="6"/>
      <c r="Z49" t="s">
        <v>131</v>
      </c>
      <c r="AA49" t="s">
        <v>126</v>
      </c>
      <c r="AB49">
        <v>1</v>
      </c>
      <c r="AC49">
        <v>15</v>
      </c>
      <c r="AD49">
        <v>0</v>
      </c>
      <c r="AE49">
        <v>0</v>
      </c>
      <c r="AF49" s="1">
        <f t="shared" si="34"/>
        <v>0</v>
      </c>
      <c r="AG49" s="1">
        <f t="shared" si="35"/>
        <v>0</v>
      </c>
      <c r="AH49" s="1">
        <f t="shared" si="36"/>
        <v>0</v>
      </c>
      <c r="AI49" s="1">
        <f t="shared" si="37"/>
        <v>0</v>
      </c>
      <c r="AJ49" s="1">
        <f t="shared" si="38"/>
        <v>0</v>
      </c>
      <c r="AK49" s="1">
        <f t="shared" si="39"/>
        <v>0</v>
      </c>
      <c r="AL49" s="1">
        <f t="shared" si="40"/>
        <v>0</v>
      </c>
      <c r="AM49" s="1">
        <f t="shared" si="41"/>
        <v>0</v>
      </c>
      <c r="AN49" s="1">
        <f t="shared" si="42"/>
        <v>0</v>
      </c>
      <c r="AO49" s="1">
        <f t="shared" si="43"/>
        <v>0</v>
      </c>
      <c r="AP49" s="1">
        <f t="shared" si="44"/>
        <v>0</v>
      </c>
      <c r="AQ49" s="1">
        <f t="shared" si="45"/>
        <v>0</v>
      </c>
      <c r="AR49" s="1">
        <f t="shared" si="46"/>
        <v>0</v>
      </c>
      <c r="AS49" s="1">
        <f t="shared" si="47"/>
        <v>0</v>
      </c>
      <c r="AT49" s="1">
        <f t="shared" si="48"/>
        <v>0</v>
      </c>
      <c r="AU49" s="1">
        <f t="shared" si="49"/>
        <v>0</v>
      </c>
      <c r="AX49" t="s">
        <v>131</v>
      </c>
      <c r="AY49" t="s">
        <v>126</v>
      </c>
      <c r="AZ49">
        <v>1</v>
      </c>
      <c r="BA49">
        <v>15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</row>
    <row r="50" spans="1:121">
      <c r="A50" s="2" t="s">
        <v>113</v>
      </c>
      <c r="B50" s="2">
        <f>VLOOKUP(B42,Z42:AU75,13,FALSE)</f>
        <v>2</v>
      </c>
      <c r="C50" s="51"/>
      <c r="D50" s="32"/>
      <c r="E50" s="33"/>
      <c r="F50" s="33"/>
      <c r="G50" s="33"/>
      <c r="H50" s="33"/>
      <c r="I50" s="34"/>
      <c r="J50" s="36"/>
      <c r="K50" s="33"/>
      <c r="L50" s="33"/>
      <c r="M50" s="33"/>
      <c r="N50" s="33"/>
      <c r="O50" s="33"/>
      <c r="P50" s="33"/>
      <c r="Q50" s="34"/>
      <c r="R50" s="36"/>
      <c r="S50" s="33"/>
      <c r="T50" s="33"/>
      <c r="U50" s="33"/>
      <c r="V50" s="33"/>
      <c r="W50" s="38"/>
      <c r="Z50" t="s">
        <v>132</v>
      </c>
      <c r="AA50" t="s">
        <v>126</v>
      </c>
      <c r="AB50">
        <v>1</v>
      </c>
      <c r="AC50">
        <v>49</v>
      </c>
      <c r="AD50">
        <v>0</v>
      </c>
      <c r="AE50">
        <v>18</v>
      </c>
      <c r="AF50" s="1">
        <f t="shared" si="34"/>
        <v>0</v>
      </c>
      <c r="AG50" s="1">
        <f t="shared" si="35"/>
        <v>0</v>
      </c>
      <c r="AH50" s="1">
        <f t="shared" si="36"/>
        <v>1</v>
      </c>
      <c r="AI50" s="1">
        <f t="shared" si="37"/>
        <v>0</v>
      </c>
      <c r="AJ50" s="1">
        <f t="shared" si="38"/>
        <v>1</v>
      </c>
      <c r="AK50" s="1">
        <f t="shared" si="39"/>
        <v>2</v>
      </c>
      <c r="AL50" s="1">
        <f t="shared" si="40"/>
        <v>9</v>
      </c>
      <c r="AM50" s="1">
        <f t="shared" si="41"/>
        <v>2</v>
      </c>
      <c r="AN50" s="1">
        <f t="shared" si="42"/>
        <v>0</v>
      </c>
      <c r="AO50" s="1">
        <f t="shared" si="43"/>
        <v>2</v>
      </c>
      <c r="AP50" s="1">
        <f t="shared" si="44"/>
        <v>0</v>
      </c>
      <c r="AQ50" s="1">
        <f t="shared" si="45"/>
        <v>0</v>
      </c>
      <c r="AR50" s="1">
        <f t="shared" si="46"/>
        <v>0</v>
      </c>
      <c r="AS50" s="1">
        <f t="shared" si="47"/>
        <v>0</v>
      </c>
      <c r="AT50" s="1">
        <f t="shared" si="48"/>
        <v>0</v>
      </c>
      <c r="AU50" s="1">
        <f t="shared" si="49"/>
        <v>0</v>
      </c>
      <c r="AX50" t="s">
        <v>132</v>
      </c>
      <c r="AY50" t="s">
        <v>126</v>
      </c>
      <c r="AZ50">
        <v>1</v>
      </c>
      <c r="BA50">
        <v>49</v>
      </c>
      <c r="BB50">
        <v>0</v>
      </c>
      <c r="BC50">
        <v>18</v>
      </c>
      <c r="BD50">
        <v>23</v>
      </c>
      <c r="BE50">
        <v>42.244897959183703</v>
      </c>
      <c r="BF50">
        <v>0.78260869565217395</v>
      </c>
      <c r="BG50">
        <v>0</v>
      </c>
      <c r="BH50">
        <v>0.90476190476190499</v>
      </c>
      <c r="BI50">
        <v>9.5238095238095205E-2</v>
      </c>
      <c r="BJ50">
        <v>0</v>
      </c>
      <c r="BK50">
        <v>0</v>
      </c>
      <c r="BL50">
        <v>0</v>
      </c>
      <c r="BM50">
        <v>0</v>
      </c>
      <c r="BN50">
        <v>15</v>
      </c>
      <c r="BO50">
        <v>19</v>
      </c>
      <c r="BP50">
        <v>34.8979591836735</v>
      </c>
      <c r="BQ50">
        <v>0.78947368421052599</v>
      </c>
      <c r="BR50">
        <v>2</v>
      </c>
      <c r="BS50">
        <v>2</v>
      </c>
      <c r="BT50">
        <v>3.6734693877550999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1</v>
      </c>
      <c r="CJ50">
        <v>1</v>
      </c>
      <c r="CK50">
        <v>2</v>
      </c>
      <c r="CL50">
        <v>2</v>
      </c>
      <c r="CM50">
        <v>1</v>
      </c>
      <c r="CN50">
        <v>9</v>
      </c>
      <c r="CO50">
        <v>10</v>
      </c>
      <c r="CP50">
        <v>0.9</v>
      </c>
      <c r="CQ50">
        <v>2</v>
      </c>
      <c r="CR50">
        <v>2</v>
      </c>
      <c r="CS50">
        <v>1</v>
      </c>
      <c r="CT50">
        <v>0</v>
      </c>
      <c r="CU50">
        <v>2</v>
      </c>
      <c r="CV50">
        <v>0</v>
      </c>
      <c r="CW50">
        <v>2</v>
      </c>
      <c r="CX50">
        <v>3</v>
      </c>
      <c r="CY50">
        <v>0.66666666666666696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</row>
    <row r="51" spans="1:121">
      <c r="A51" s="2" t="s">
        <v>114</v>
      </c>
      <c r="B51" s="2">
        <f>VLOOKUP(B42,Z42:AU75,14,FALSE)</f>
        <v>3</v>
      </c>
      <c r="C51" s="52"/>
      <c r="D51" s="39">
        <f>B52</f>
        <v>8</v>
      </c>
      <c r="E51" s="40"/>
      <c r="F51" s="40"/>
      <c r="G51" s="40"/>
      <c r="H51" s="40"/>
      <c r="I51" s="41"/>
      <c r="J51" s="42">
        <f>B53</f>
        <v>3</v>
      </c>
      <c r="K51" s="40"/>
      <c r="L51" s="40"/>
      <c r="M51" s="40"/>
      <c r="N51" s="40"/>
      <c r="O51" s="40"/>
      <c r="P51" s="40"/>
      <c r="Q51" s="41"/>
      <c r="R51" s="42">
        <f>B54</f>
        <v>7</v>
      </c>
      <c r="S51" s="40"/>
      <c r="T51" s="40"/>
      <c r="U51" s="40"/>
      <c r="V51" s="40"/>
      <c r="W51" s="43"/>
      <c r="Z51" t="s">
        <v>86</v>
      </c>
      <c r="AA51" t="s">
        <v>79</v>
      </c>
      <c r="AB51">
        <v>1</v>
      </c>
      <c r="AC51">
        <v>96</v>
      </c>
      <c r="AD51">
        <v>1</v>
      </c>
      <c r="AE51">
        <v>44</v>
      </c>
      <c r="AF51" s="1">
        <f t="shared" si="34"/>
        <v>0</v>
      </c>
      <c r="AG51" s="1">
        <f t="shared" si="35"/>
        <v>0</v>
      </c>
      <c r="AH51" s="1">
        <f t="shared" si="36"/>
        <v>2</v>
      </c>
      <c r="AI51" s="1">
        <f t="shared" si="37"/>
        <v>1</v>
      </c>
      <c r="AJ51" s="1">
        <f t="shared" si="38"/>
        <v>0</v>
      </c>
      <c r="AK51" s="1">
        <f t="shared" si="39"/>
        <v>8</v>
      </c>
      <c r="AL51" s="1">
        <f t="shared" si="40"/>
        <v>1</v>
      </c>
      <c r="AM51" s="1">
        <f t="shared" si="41"/>
        <v>0</v>
      </c>
      <c r="AN51" s="1">
        <f t="shared" si="42"/>
        <v>11</v>
      </c>
      <c r="AO51" s="1">
        <f t="shared" si="43"/>
        <v>1</v>
      </c>
      <c r="AP51" s="1">
        <f t="shared" si="44"/>
        <v>0</v>
      </c>
      <c r="AQ51" s="1">
        <f t="shared" si="45"/>
        <v>14</v>
      </c>
      <c r="AR51" s="1">
        <f t="shared" si="46"/>
        <v>2</v>
      </c>
      <c r="AS51" s="1">
        <f t="shared" si="47"/>
        <v>0</v>
      </c>
      <c r="AT51" s="1">
        <f t="shared" si="48"/>
        <v>0</v>
      </c>
      <c r="AU51" s="1">
        <f t="shared" si="49"/>
        <v>0</v>
      </c>
      <c r="AX51" t="s">
        <v>86</v>
      </c>
      <c r="AY51" t="s">
        <v>79</v>
      </c>
      <c r="AZ51">
        <v>1</v>
      </c>
      <c r="BA51">
        <v>96</v>
      </c>
      <c r="BB51">
        <v>1</v>
      </c>
      <c r="BC51">
        <v>44</v>
      </c>
      <c r="BD51">
        <v>52</v>
      </c>
      <c r="BE51">
        <v>48.75</v>
      </c>
      <c r="BF51">
        <v>0.84615384615384603</v>
      </c>
      <c r="BG51">
        <v>0.39583333333333298</v>
      </c>
      <c r="BH51">
        <v>0.54166666666666696</v>
      </c>
      <c r="BI51">
        <v>6.25E-2</v>
      </c>
      <c r="BJ51">
        <v>16</v>
      </c>
      <c r="BK51">
        <v>19</v>
      </c>
      <c r="BL51">
        <v>17.8125</v>
      </c>
      <c r="BM51">
        <v>0.84210526315789502</v>
      </c>
      <c r="BN51">
        <v>21</v>
      </c>
      <c r="BO51">
        <v>26</v>
      </c>
      <c r="BP51">
        <v>24.375</v>
      </c>
      <c r="BQ51">
        <v>0.80769230769230804</v>
      </c>
      <c r="BR51">
        <v>3</v>
      </c>
      <c r="BS51">
        <v>3</v>
      </c>
      <c r="BT51">
        <v>2.8125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2</v>
      </c>
      <c r="CC51">
        <v>2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0</v>
      </c>
      <c r="CJ51">
        <v>0</v>
      </c>
      <c r="CK51">
        <v>8</v>
      </c>
      <c r="CL51">
        <v>8</v>
      </c>
      <c r="CM51">
        <v>1</v>
      </c>
      <c r="CN51">
        <v>1</v>
      </c>
      <c r="CO51">
        <v>1</v>
      </c>
      <c r="CP51">
        <v>1</v>
      </c>
      <c r="CQ51">
        <v>0</v>
      </c>
      <c r="CR51">
        <v>0</v>
      </c>
      <c r="CS51">
        <v>0</v>
      </c>
      <c r="CT51">
        <v>11</v>
      </c>
      <c r="CU51">
        <v>16</v>
      </c>
      <c r="CV51">
        <v>0.6875</v>
      </c>
      <c r="CW51">
        <v>1</v>
      </c>
      <c r="CX51">
        <v>1</v>
      </c>
      <c r="CY51">
        <v>1</v>
      </c>
      <c r="CZ51">
        <v>0</v>
      </c>
      <c r="DA51">
        <v>0</v>
      </c>
      <c r="DB51">
        <v>0</v>
      </c>
      <c r="DC51">
        <v>14</v>
      </c>
      <c r="DD51">
        <v>17</v>
      </c>
      <c r="DE51">
        <v>0.82352941176470595</v>
      </c>
      <c r="DF51">
        <v>2</v>
      </c>
      <c r="DG51">
        <v>2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</row>
    <row r="52" spans="1:121">
      <c r="A52" s="2" t="s">
        <v>115</v>
      </c>
      <c r="B52" s="2">
        <f>VLOOKUP(B42,Z42:AU75,15,FALSE)</f>
        <v>8</v>
      </c>
      <c r="C52" s="52"/>
      <c r="D52" s="16"/>
      <c r="E52" s="5"/>
      <c r="F52" s="5"/>
      <c r="G52" s="5"/>
      <c r="H52" s="5"/>
      <c r="I52" s="22"/>
      <c r="J52" s="25"/>
      <c r="K52" s="5"/>
      <c r="L52" s="5"/>
      <c r="M52" s="5"/>
      <c r="N52" s="5"/>
      <c r="O52" s="5"/>
      <c r="P52" s="5"/>
      <c r="Q52" s="22"/>
      <c r="R52" s="25"/>
      <c r="S52" s="5"/>
      <c r="T52" s="5"/>
      <c r="U52" s="5"/>
      <c r="V52" s="5"/>
      <c r="W52" s="6"/>
      <c r="Z52" t="s">
        <v>133</v>
      </c>
      <c r="AA52" t="s">
        <v>126</v>
      </c>
      <c r="AB52">
        <v>1</v>
      </c>
      <c r="AC52">
        <v>28</v>
      </c>
      <c r="AD52">
        <v>0</v>
      </c>
      <c r="AE52">
        <v>14</v>
      </c>
      <c r="AF52" s="1">
        <f t="shared" si="34"/>
        <v>0</v>
      </c>
      <c r="AG52" s="1">
        <f t="shared" si="35"/>
        <v>0</v>
      </c>
      <c r="AH52" s="1">
        <f t="shared" si="36"/>
        <v>0</v>
      </c>
      <c r="AI52" s="1">
        <f t="shared" si="37"/>
        <v>1</v>
      </c>
      <c r="AJ52" s="1">
        <f t="shared" si="38"/>
        <v>4</v>
      </c>
      <c r="AK52" s="1">
        <f t="shared" si="39"/>
        <v>0</v>
      </c>
      <c r="AL52" s="1">
        <f t="shared" si="40"/>
        <v>0</v>
      </c>
      <c r="AM52" s="1">
        <f t="shared" si="41"/>
        <v>4</v>
      </c>
      <c r="AN52" s="1">
        <f t="shared" si="42"/>
        <v>0</v>
      </c>
      <c r="AO52" s="1">
        <f t="shared" si="43"/>
        <v>0</v>
      </c>
      <c r="AP52" s="1">
        <f t="shared" si="44"/>
        <v>4</v>
      </c>
      <c r="AQ52" s="1">
        <f t="shared" si="45"/>
        <v>0</v>
      </c>
      <c r="AR52" s="1">
        <f t="shared" si="46"/>
        <v>1</v>
      </c>
      <c r="AS52" s="1">
        <f t="shared" si="47"/>
        <v>0</v>
      </c>
      <c r="AT52" s="1">
        <f t="shared" si="48"/>
        <v>0</v>
      </c>
      <c r="AU52" s="1">
        <f t="shared" si="49"/>
        <v>0</v>
      </c>
      <c r="AX52" t="s">
        <v>133</v>
      </c>
      <c r="AY52" t="s">
        <v>126</v>
      </c>
      <c r="AZ52">
        <v>1</v>
      </c>
      <c r="BA52">
        <v>28</v>
      </c>
      <c r="BB52">
        <v>0</v>
      </c>
      <c r="BC52">
        <v>14</v>
      </c>
      <c r="BD52">
        <v>19</v>
      </c>
      <c r="BE52">
        <v>61.071428571428598</v>
      </c>
      <c r="BF52">
        <v>0.73684210526315796</v>
      </c>
      <c r="BG52">
        <v>0.105263157894737</v>
      </c>
      <c r="BH52">
        <v>0.47368421052631599</v>
      </c>
      <c r="BI52">
        <v>0.42105263157894701</v>
      </c>
      <c r="BJ52">
        <v>1</v>
      </c>
      <c r="BK52">
        <v>2</v>
      </c>
      <c r="BL52">
        <v>6.4285714285714297</v>
      </c>
      <c r="BM52">
        <v>0.5</v>
      </c>
      <c r="BN52">
        <v>8</v>
      </c>
      <c r="BO52">
        <v>9</v>
      </c>
      <c r="BP52">
        <v>28.928571428571399</v>
      </c>
      <c r="BQ52">
        <v>0.88888888888888895</v>
      </c>
      <c r="BR52">
        <v>5</v>
      </c>
      <c r="BS52">
        <v>8</v>
      </c>
      <c r="BT52">
        <v>25.714285714285701</v>
      </c>
      <c r="BU52">
        <v>0.625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3</v>
      </c>
      <c r="CG52">
        <v>0.33333333333333298</v>
      </c>
      <c r="CH52">
        <v>4</v>
      </c>
      <c r="CI52">
        <v>5</v>
      </c>
      <c r="CJ52">
        <v>0.8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4</v>
      </c>
      <c r="CR52">
        <v>5</v>
      </c>
      <c r="CS52">
        <v>0.8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4</v>
      </c>
      <c r="DA52">
        <v>4</v>
      </c>
      <c r="DB52">
        <v>1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</row>
    <row r="53" spans="1:121">
      <c r="A53" s="2" t="s">
        <v>116</v>
      </c>
      <c r="B53" s="2">
        <f>VLOOKUP(B42,Z42:AU75,16,FALSE)</f>
        <v>3</v>
      </c>
      <c r="C53" s="52"/>
      <c r="D53" s="16"/>
      <c r="E53" s="5"/>
      <c r="F53" s="5"/>
      <c r="G53" s="5"/>
      <c r="H53" s="5"/>
      <c r="I53" s="22"/>
      <c r="J53" s="25"/>
      <c r="K53" s="5"/>
      <c r="L53" s="5"/>
      <c r="M53" s="5"/>
      <c r="N53" s="5"/>
      <c r="O53" s="5"/>
      <c r="P53" s="5"/>
      <c r="Q53" s="22"/>
      <c r="R53" s="25"/>
      <c r="S53" s="5"/>
      <c r="T53" s="5"/>
      <c r="U53" s="5"/>
      <c r="V53" s="5"/>
      <c r="W53" s="6"/>
      <c r="Z53" t="s">
        <v>134</v>
      </c>
      <c r="AA53" t="s">
        <v>79</v>
      </c>
      <c r="AB53">
        <v>1</v>
      </c>
      <c r="AC53">
        <v>27</v>
      </c>
      <c r="AD53">
        <v>0</v>
      </c>
      <c r="AE53">
        <v>16</v>
      </c>
      <c r="AF53" s="1">
        <f t="shared" si="34"/>
        <v>0</v>
      </c>
      <c r="AG53" s="1">
        <f t="shared" si="35"/>
        <v>0</v>
      </c>
      <c r="AH53" s="1">
        <f t="shared" si="36"/>
        <v>0</v>
      </c>
      <c r="AI53" s="1">
        <f t="shared" si="37"/>
        <v>0</v>
      </c>
      <c r="AJ53" s="1">
        <f t="shared" si="38"/>
        <v>0</v>
      </c>
      <c r="AK53" s="1">
        <f t="shared" si="39"/>
        <v>4</v>
      </c>
      <c r="AL53" s="1">
        <f t="shared" si="40"/>
        <v>3</v>
      </c>
      <c r="AM53" s="1">
        <f t="shared" si="41"/>
        <v>0</v>
      </c>
      <c r="AN53" s="1">
        <f t="shared" si="42"/>
        <v>2</v>
      </c>
      <c r="AO53" s="1">
        <f t="shared" si="43"/>
        <v>0</v>
      </c>
      <c r="AP53" s="1">
        <f t="shared" si="44"/>
        <v>0</v>
      </c>
      <c r="AQ53" s="1">
        <f t="shared" si="45"/>
        <v>4</v>
      </c>
      <c r="AR53" s="1">
        <f t="shared" si="46"/>
        <v>0</v>
      </c>
      <c r="AS53" s="1">
        <f t="shared" si="47"/>
        <v>0</v>
      </c>
      <c r="AT53" s="1">
        <f t="shared" si="48"/>
        <v>0</v>
      </c>
      <c r="AU53" s="1">
        <f t="shared" si="49"/>
        <v>0</v>
      </c>
      <c r="AX53" t="s">
        <v>134</v>
      </c>
      <c r="AY53" t="s">
        <v>79</v>
      </c>
      <c r="AZ53">
        <v>1</v>
      </c>
      <c r="BA53">
        <v>27</v>
      </c>
      <c r="BB53">
        <v>0</v>
      </c>
      <c r="BC53">
        <v>16</v>
      </c>
      <c r="BD53">
        <v>19</v>
      </c>
      <c r="BE53">
        <v>63.3333333333333</v>
      </c>
      <c r="BF53">
        <v>0.84210526315789502</v>
      </c>
      <c r="BG53">
        <v>0.375</v>
      </c>
      <c r="BH53">
        <v>0.625</v>
      </c>
      <c r="BI53">
        <v>0</v>
      </c>
      <c r="BJ53">
        <v>4</v>
      </c>
      <c r="BK53">
        <v>6</v>
      </c>
      <c r="BL53">
        <v>20</v>
      </c>
      <c r="BM53">
        <v>0.66666666666666696</v>
      </c>
      <c r="BN53">
        <v>9</v>
      </c>
      <c r="BO53">
        <v>10</v>
      </c>
      <c r="BP53">
        <v>33.3333333333333</v>
      </c>
      <c r="BQ53">
        <v>0.9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4</v>
      </c>
      <c r="CL53">
        <v>4</v>
      </c>
      <c r="CM53">
        <v>1</v>
      </c>
      <c r="CN53">
        <v>3</v>
      </c>
      <c r="CO53">
        <v>3</v>
      </c>
      <c r="CP53">
        <v>1</v>
      </c>
      <c r="CQ53">
        <v>0</v>
      </c>
      <c r="CR53">
        <v>0</v>
      </c>
      <c r="CS53">
        <v>0</v>
      </c>
      <c r="CT53">
        <v>2</v>
      </c>
      <c r="CU53">
        <v>3</v>
      </c>
      <c r="CV53">
        <v>0.66666666666666696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</v>
      </c>
      <c r="DD53">
        <v>6</v>
      </c>
      <c r="DE53">
        <v>0.66666666666666696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</row>
    <row r="54" spans="1:121">
      <c r="A54" s="2" t="s">
        <v>117</v>
      </c>
      <c r="B54" s="2">
        <f>VLOOKUP(B42,Z42:AU75,17,FALSE)</f>
        <v>7</v>
      </c>
      <c r="C54" s="52"/>
      <c r="D54" s="16"/>
      <c r="E54" s="5"/>
      <c r="F54" s="5"/>
      <c r="G54" s="5"/>
      <c r="H54" s="5"/>
      <c r="I54" s="22"/>
      <c r="J54" s="25"/>
      <c r="K54" s="5"/>
      <c r="L54" s="5"/>
      <c r="M54" s="5"/>
      <c r="N54" s="5"/>
      <c r="O54" s="5"/>
      <c r="P54" s="5"/>
      <c r="Q54" s="22"/>
      <c r="R54" s="25"/>
      <c r="S54" s="5"/>
      <c r="T54" s="5"/>
      <c r="U54" s="5"/>
      <c r="V54" s="5"/>
      <c r="W54" s="6"/>
      <c r="Z54" t="s">
        <v>87</v>
      </c>
      <c r="AA54" t="s">
        <v>79</v>
      </c>
      <c r="AB54">
        <v>1</v>
      </c>
      <c r="AC54">
        <v>96</v>
      </c>
      <c r="AD54">
        <v>1</v>
      </c>
      <c r="AE54">
        <v>56</v>
      </c>
      <c r="AF54" s="1">
        <f t="shared" si="34"/>
        <v>0</v>
      </c>
      <c r="AG54" s="1">
        <f t="shared" si="35"/>
        <v>0</v>
      </c>
      <c r="AH54" s="1">
        <f t="shared" si="36"/>
        <v>1</v>
      </c>
      <c r="AI54" s="1">
        <f t="shared" si="37"/>
        <v>0</v>
      </c>
      <c r="AJ54" s="1">
        <f t="shared" si="38"/>
        <v>1</v>
      </c>
      <c r="AK54" s="1">
        <f t="shared" si="39"/>
        <v>5</v>
      </c>
      <c r="AL54" s="1">
        <f t="shared" si="40"/>
        <v>12</v>
      </c>
      <c r="AM54" s="1">
        <f t="shared" si="41"/>
        <v>4</v>
      </c>
      <c r="AN54" s="1">
        <f t="shared" si="42"/>
        <v>8</v>
      </c>
      <c r="AO54" s="1">
        <f t="shared" si="43"/>
        <v>8</v>
      </c>
      <c r="AP54" s="1">
        <f t="shared" si="44"/>
        <v>4</v>
      </c>
      <c r="AQ54" s="1">
        <f t="shared" si="45"/>
        <v>4</v>
      </c>
      <c r="AR54" s="1">
        <f t="shared" si="46"/>
        <v>5</v>
      </c>
      <c r="AS54" s="1">
        <f t="shared" si="47"/>
        <v>1</v>
      </c>
      <c r="AT54" s="1">
        <f t="shared" si="48"/>
        <v>2</v>
      </c>
      <c r="AU54" s="1">
        <f t="shared" si="49"/>
        <v>0</v>
      </c>
      <c r="AX54" t="s">
        <v>87</v>
      </c>
      <c r="AY54" t="s">
        <v>79</v>
      </c>
      <c r="AZ54">
        <v>1</v>
      </c>
      <c r="BA54">
        <v>96</v>
      </c>
      <c r="BB54">
        <v>1</v>
      </c>
      <c r="BC54">
        <v>56</v>
      </c>
      <c r="BD54">
        <v>65</v>
      </c>
      <c r="BE54">
        <v>60.9375</v>
      </c>
      <c r="BF54">
        <v>0.86153846153846203</v>
      </c>
      <c r="BG54">
        <v>0.203125</v>
      </c>
      <c r="BH54">
        <v>0.765625</v>
      </c>
      <c r="BI54">
        <v>3.125E-2</v>
      </c>
      <c r="BJ54">
        <v>12</v>
      </c>
      <c r="BK54">
        <v>13</v>
      </c>
      <c r="BL54">
        <v>12.1875</v>
      </c>
      <c r="BM54">
        <v>0.92307692307692302</v>
      </c>
      <c r="BN54">
        <v>41</v>
      </c>
      <c r="BO54">
        <v>49</v>
      </c>
      <c r="BP54">
        <v>45.9375</v>
      </c>
      <c r="BQ54">
        <v>0.83673469387755095</v>
      </c>
      <c r="BR54">
        <v>2</v>
      </c>
      <c r="BS54">
        <v>2</v>
      </c>
      <c r="BT54">
        <v>1.875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1</v>
      </c>
      <c r="CK54">
        <v>5</v>
      </c>
      <c r="CL54">
        <v>5</v>
      </c>
      <c r="CM54">
        <v>1</v>
      </c>
      <c r="CN54">
        <v>12</v>
      </c>
      <c r="CO54">
        <v>15</v>
      </c>
      <c r="CP54">
        <v>0.8</v>
      </c>
      <c r="CQ54">
        <v>4</v>
      </c>
      <c r="CR54">
        <v>4</v>
      </c>
      <c r="CS54">
        <v>1</v>
      </c>
      <c r="CT54">
        <v>8</v>
      </c>
      <c r="CU54">
        <v>9</v>
      </c>
      <c r="CV54">
        <v>0.88888888888888895</v>
      </c>
      <c r="CW54">
        <v>8</v>
      </c>
      <c r="CX54">
        <v>11</v>
      </c>
      <c r="CY54">
        <v>0.72727272727272696</v>
      </c>
      <c r="CZ54">
        <v>4</v>
      </c>
      <c r="DA54">
        <v>5</v>
      </c>
      <c r="DB54">
        <v>0.8</v>
      </c>
      <c r="DC54">
        <v>4</v>
      </c>
      <c r="DD54">
        <v>5</v>
      </c>
      <c r="DE54">
        <v>0.8</v>
      </c>
      <c r="DF54">
        <v>5</v>
      </c>
      <c r="DG54">
        <v>5</v>
      </c>
      <c r="DH54">
        <v>1</v>
      </c>
      <c r="DI54">
        <v>1</v>
      </c>
      <c r="DJ54">
        <v>1</v>
      </c>
      <c r="DK54">
        <v>1</v>
      </c>
      <c r="DL54">
        <v>2</v>
      </c>
      <c r="DM54">
        <v>2</v>
      </c>
      <c r="DN54">
        <v>1</v>
      </c>
      <c r="DO54">
        <v>0</v>
      </c>
      <c r="DP54">
        <v>0</v>
      </c>
      <c r="DQ54">
        <v>0</v>
      </c>
    </row>
    <row r="55" spans="1:121">
      <c r="A55" s="2" t="s">
        <v>118</v>
      </c>
      <c r="B55" s="2">
        <f>VLOOKUP(B42,Z42:AU75,18,FALSE)</f>
        <v>6</v>
      </c>
      <c r="C55" s="52" t="s">
        <v>104</v>
      </c>
      <c r="D55" s="18"/>
      <c r="E55" s="8"/>
      <c r="F55" s="8"/>
      <c r="G55" s="8"/>
      <c r="H55" s="8"/>
      <c r="I55" s="44"/>
      <c r="J55" s="45"/>
      <c r="K55" s="8"/>
      <c r="L55" s="8"/>
      <c r="M55" s="8"/>
      <c r="N55" s="8"/>
      <c r="O55" s="8"/>
      <c r="P55" s="8"/>
      <c r="Q55" s="44"/>
      <c r="R55" s="45"/>
      <c r="S55" s="8"/>
      <c r="T55" s="8"/>
      <c r="U55" s="8"/>
      <c r="V55" s="8"/>
      <c r="W55" s="9"/>
      <c r="Z55" t="s">
        <v>89</v>
      </c>
      <c r="AA55" t="s">
        <v>79</v>
      </c>
      <c r="AB55">
        <v>1</v>
      </c>
      <c r="AC55">
        <v>76</v>
      </c>
      <c r="AD55">
        <v>1</v>
      </c>
      <c r="AE55">
        <v>30</v>
      </c>
      <c r="AF55" s="1">
        <f t="shared" si="34"/>
        <v>0</v>
      </c>
      <c r="AG55" s="1">
        <f t="shared" si="35"/>
        <v>0</v>
      </c>
      <c r="AH55" s="1">
        <f t="shared" si="36"/>
        <v>0</v>
      </c>
      <c r="AI55" s="1">
        <f t="shared" si="37"/>
        <v>1</v>
      </c>
      <c r="AJ55" s="1">
        <f t="shared" si="38"/>
        <v>1</v>
      </c>
      <c r="AK55" s="1">
        <f t="shared" si="39"/>
        <v>0</v>
      </c>
      <c r="AL55" s="1">
        <f t="shared" si="40"/>
        <v>5</v>
      </c>
      <c r="AM55" s="1">
        <f t="shared" si="41"/>
        <v>14</v>
      </c>
      <c r="AN55" s="1">
        <f t="shared" si="42"/>
        <v>0</v>
      </c>
      <c r="AO55" s="1">
        <f t="shared" si="43"/>
        <v>2</v>
      </c>
      <c r="AP55" s="1">
        <f t="shared" si="44"/>
        <v>4</v>
      </c>
      <c r="AQ55" s="1">
        <f t="shared" si="45"/>
        <v>0</v>
      </c>
      <c r="AR55" s="1">
        <f t="shared" si="46"/>
        <v>0</v>
      </c>
      <c r="AS55" s="1">
        <f t="shared" si="47"/>
        <v>3</v>
      </c>
      <c r="AT55" s="1">
        <f t="shared" si="48"/>
        <v>0</v>
      </c>
      <c r="AU55" s="1">
        <f t="shared" si="49"/>
        <v>0</v>
      </c>
      <c r="AX55" t="s">
        <v>89</v>
      </c>
      <c r="AY55" t="s">
        <v>79</v>
      </c>
      <c r="AZ55">
        <v>1</v>
      </c>
      <c r="BA55">
        <v>76</v>
      </c>
      <c r="BB55">
        <v>1</v>
      </c>
      <c r="BC55">
        <v>30</v>
      </c>
      <c r="BD55">
        <v>34</v>
      </c>
      <c r="BE55">
        <v>40.2631578947368</v>
      </c>
      <c r="BF55">
        <v>0.88235294117647101</v>
      </c>
      <c r="BG55">
        <v>8.8235294117647106E-2</v>
      </c>
      <c r="BH55">
        <v>0.85294117647058798</v>
      </c>
      <c r="BI55">
        <v>5.8823529411764698E-2</v>
      </c>
      <c r="BJ55">
        <v>3</v>
      </c>
      <c r="BK55">
        <v>3</v>
      </c>
      <c r="BL55">
        <v>3.5526315789473699</v>
      </c>
      <c r="BM55">
        <v>1</v>
      </c>
      <c r="BN55">
        <v>25</v>
      </c>
      <c r="BO55">
        <v>29</v>
      </c>
      <c r="BP55">
        <v>34.342105263157897</v>
      </c>
      <c r="BQ55">
        <v>0.86206896551724099</v>
      </c>
      <c r="BR55">
        <v>2</v>
      </c>
      <c r="BS55">
        <v>2</v>
      </c>
      <c r="BT55">
        <v>2.3684210526315801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5</v>
      </c>
      <c r="CO55">
        <v>5</v>
      </c>
      <c r="CP55">
        <v>1</v>
      </c>
      <c r="CQ55">
        <v>14</v>
      </c>
      <c r="CR55">
        <v>14</v>
      </c>
      <c r="CS55">
        <v>1</v>
      </c>
      <c r="CT55">
        <v>0</v>
      </c>
      <c r="CU55">
        <v>0</v>
      </c>
      <c r="CV55">
        <v>0</v>
      </c>
      <c r="CW55">
        <v>2</v>
      </c>
      <c r="CX55">
        <v>5</v>
      </c>
      <c r="CY55">
        <v>0.4</v>
      </c>
      <c r="CZ55">
        <v>4</v>
      </c>
      <c r="DA55">
        <v>5</v>
      </c>
      <c r="DB55">
        <v>0.8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3</v>
      </c>
      <c r="DJ55">
        <v>3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</row>
    <row r="56" spans="1:121">
      <c r="A56" s="2" t="s">
        <v>119</v>
      </c>
      <c r="B56" s="2">
        <f>VLOOKUP(B42,Z42:AU75,19,FALSE)</f>
        <v>0</v>
      </c>
      <c r="C56" s="52"/>
      <c r="D56" s="29">
        <f>B49</f>
        <v>4</v>
      </c>
      <c r="E56" s="30"/>
      <c r="F56" s="30"/>
      <c r="G56" s="30"/>
      <c r="H56" s="30"/>
      <c r="I56" s="31"/>
      <c r="J56" s="35">
        <f>B50</f>
        <v>2</v>
      </c>
      <c r="K56" s="30"/>
      <c r="L56" s="30"/>
      <c r="M56" s="30"/>
      <c r="N56" s="30"/>
      <c r="O56" s="30"/>
      <c r="P56" s="30"/>
      <c r="Q56" s="31"/>
      <c r="R56" s="35">
        <f>B51</f>
        <v>3</v>
      </c>
      <c r="S56" s="30"/>
      <c r="T56" s="30"/>
      <c r="U56" s="30"/>
      <c r="V56" s="30"/>
      <c r="W56" s="37"/>
      <c r="Z56" t="s">
        <v>135</v>
      </c>
      <c r="AA56" t="s">
        <v>126</v>
      </c>
      <c r="AB56">
        <v>1</v>
      </c>
      <c r="AC56">
        <v>26</v>
      </c>
      <c r="AD56">
        <v>0</v>
      </c>
      <c r="AE56">
        <v>3</v>
      </c>
      <c r="AF56" s="1">
        <f t="shared" si="34"/>
        <v>0</v>
      </c>
      <c r="AG56" s="1">
        <f t="shared" si="35"/>
        <v>0</v>
      </c>
      <c r="AH56" s="1">
        <f t="shared" si="36"/>
        <v>1</v>
      </c>
      <c r="AI56" s="1">
        <f t="shared" si="37"/>
        <v>0</v>
      </c>
      <c r="AJ56" s="1">
        <f t="shared" si="38"/>
        <v>0</v>
      </c>
      <c r="AK56" s="1">
        <f t="shared" si="39"/>
        <v>1</v>
      </c>
      <c r="AL56" s="1">
        <f t="shared" si="40"/>
        <v>1</v>
      </c>
      <c r="AM56" s="1">
        <f t="shared" si="41"/>
        <v>0</v>
      </c>
      <c r="AN56" s="1">
        <f t="shared" si="42"/>
        <v>0</v>
      </c>
      <c r="AO56" s="1">
        <f t="shared" si="43"/>
        <v>0</v>
      </c>
      <c r="AP56" s="1">
        <f t="shared" si="44"/>
        <v>0</v>
      </c>
      <c r="AQ56" s="1">
        <f t="shared" si="45"/>
        <v>0</v>
      </c>
      <c r="AR56" s="1">
        <f t="shared" si="46"/>
        <v>0</v>
      </c>
      <c r="AS56" s="1">
        <f t="shared" si="47"/>
        <v>0</v>
      </c>
      <c r="AT56" s="1">
        <f t="shared" si="48"/>
        <v>0</v>
      </c>
      <c r="AU56" s="1">
        <f t="shared" si="49"/>
        <v>0</v>
      </c>
      <c r="AX56" t="s">
        <v>135</v>
      </c>
      <c r="AY56" t="s">
        <v>126</v>
      </c>
      <c r="AZ56">
        <v>1</v>
      </c>
      <c r="BA56">
        <v>26</v>
      </c>
      <c r="BB56">
        <v>0</v>
      </c>
      <c r="BC56">
        <v>3</v>
      </c>
      <c r="BD56">
        <v>4</v>
      </c>
      <c r="BE56">
        <v>13.846153846153801</v>
      </c>
      <c r="BF56">
        <v>0.75</v>
      </c>
      <c r="BG56">
        <v>0</v>
      </c>
      <c r="BH56">
        <v>0.75</v>
      </c>
      <c r="BI56">
        <v>0.25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3</v>
      </c>
      <c r="BP56">
        <v>10.384615384615399</v>
      </c>
      <c r="BQ56">
        <v>0.66666666666666696</v>
      </c>
      <c r="BR56">
        <v>1</v>
      </c>
      <c r="BS56">
        <v>1</v>
      </c>
      <c r="BT56">
        <v>3.4615384615384599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1:121">
      <c r="A57" s="2" t="s">
        <v>120</v>
      </c>
      <c r="B57" s="2">
        <f>VLOOKUP(B42,Z42:AU75,20,FALSE)</f>
        <v>1</v>
      </c>
      <c r="C57" s="52"/>
      <c r="D57" s="16"/>
      <c r="E57" s="5"/>
      <c r="F57" s="5"/>
      <c r="G57" s="5"/>
      <c r="H57" s="5"/>
      <c r="I57" s="22"/>
      <c r="J57" s="25"/>
      <c r="K57" s="5"/>
      <c r="L57" s="5"/>
      <c r="M57" s="5"/>
      <c r="N57" s="5"/>
      <c r="O57" s="5"/>
      <c r="P57" s="5"/>
      <c r="Q57" s="22"/>
      <c r="R57" s="25"/>
      <c r="S57" s="5"/>
      <c r="T57" s="5"/>
      <c r="U57" s="5"/>
      <c r="V57" s="5"/>
      <c r="W57" s="6"/>
      <c r="Z57" t="s">
        <v>90</v>
      </c>
      <c r="AA57" t="s">
        <v>79</v>
      </c>
      <c r="AB57">
        <v>1</v>
      </c>
      <c r="AC57">
        <v>96</v>
      </c>
      <c r="AD57">
        <v>1</v>
      </c>
      <c r="AE57">
        <v>45</v>
      </c>
      <c r="AF57" s="1">
        <f t="shared" si="34"/>
        <v>0</v>
      </c>
      <c r="AG57" s="1">
        <f t="shared" si="35"/>
        <v>0</v>
      </c>
      <c r="AH57" s="1">
        <f t="shared" si="36"/>
        <v>2</v>
      </c>
      <c r="AI57" s="1">
        <f t="shared" si="37"/>
        <v>0</v>
      </c>
      <c r="AJ57" s="1">
        <f t="shared" si="38"/>
        <v>5</v>
      </c>
      <c r="AK57" s="1">
        <f t="shared" si="39"/>
        <v>4</v>
      </c>
      <c r="AL57" s="1">
        <f t="shared" si="40"/>
        <v>2</v>
      </c>
      <c r="AM57" s="1">
        <f t="shared" si="41"/>
        <v>3</v>
      </c>
      <c r="AN57" s="1">
        <f t="shared" si="42"/>
        <v>8</v>
      </c>
      <c r="AO57" s="1">
        <f t="shared" si="43"/>
        <v>3</v>
      </c>
      <c r="AP57" s="1">
        <f t="shared" si="44"/>
        <v>7</v>
      </c>
      <c r="AQ57" s="1">
        <f t="shared" si="45"/>
        <v>6</v>
      </c>
      <c r="AR57" s="1">
        <f t="shared" si="46"/>
        <v>0</v>
      </c>
      <c r="AS57" s="1">
        <f t="shared" si="47"/>
        <v>1</v>
      </c>
      <c r="AT57" s="1">
        <f t="shared" si="48"/>
        <v>0</v>
      </c>
      <c r="AU57" s="1">
        <f t="shared" si="49"/>
        <v>0</v>
      </c>
      <c r="AX57" t="s">
        <v>90</v>
      </c>
      <c r="AY57" t="s">
        <v>79</v>
      </c>
      <c r="AZ57">
        <v>1</v>
      </c>
      <c r="BA57">
        <v>96</v>
      </c>
      <c r="BB57">
        <v>1</v>
      </c>
      <c r="BC57">
        <v>45</v>
      </c>
      <c r="BD57">
        <v>50</v>
      </c>
      <c r="BE57">
        <v>46.875</v>
      </c>
      <c r="BF57">
        <v>0.9</v>
      </c>
      <c r="BG57">
        <v>0.217391304347826</v>
      </c>
      <c r="BH57">
        <v>0.60869565217391297</v>
      </c>
      <c r="BI57">
        <v>0.173913043478261</v>
      </c>
      <c r="BJ57">
        <v>7</v>
      </c>
      <c r="BK57">
        <v>10</v>
      </c>
      <c r="BL57">
        <v>9.375</v>
      </c>
      <c r="BM57">
        <v>0.7</v>
      </c>
      <c r="BN57">
        <v>27</v>
      </c>
      <c r="BO57">
        <v>28</v>
      </c>
      <c r="BP57">
        <v>26.25</v>
      </c>
      <c r="BQ57">
        <v>0.96428571428571397</v>
      </c>
      <c r="BR57">
        <v>7</v>
      </c>
      <c r="BS57">
        <v>8</v>
      </c>
      <c r="BT57">
        <v>7.5</v>
      </c>
      <c r="BU57">
        <v>0.875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</v>
      </c>
      <c r="CC57">
        <v>2</v>
      </c>
      <c r="CD57">
        <v>1</v>
      </c>
      <c r="CE57">
        <v>0</v>
      </c>
      <c r="CF57">
        <v>0</v>
      </c>
      <c r="CG57">
        <v>0</v>
      </c>
      <c r="CH57">
        <v>5</v>
      </c>
      <c r="CI57">
        <v>6</v>
      </c>
      <c r="CJ57">
        <v>0.83333333333333304</v>
      </c>
      <c r="CK57">
        <v>4</v>
      </c>
      <c r="CL57">
        <v>5</v>
      </c>
      <c r="CM57">
        <v>0.8</v>
      </c>
      <c r="CN57">
        <v>2</v>
      </c>
      <c r="CO57">
        <v>2</v>
      </c>
      <c r="CP57">
        <v>1</v>
      </c>
      <c r="CQ57">
        <v>3</v>
      </c>
      <c r="CR57">
        <v>3</v>
      </c>
      <c r="CS57">
        <v>1</v>
      </c>
      <c r="CT57">
        <v>8</v>
      </c>
      <c r="CU57">
        <v>8</v>
      </c>
      <c r="CV57">
        <v>1</v>
      </c>
      <c r="CW57">
        <v>3</v>
      </c>
      <c r="CX57">
        <v>3</v>
      </c>
      <c r="CY57">
        <v>1</v>
      </c>
      <c r="CZ57">
        <v>7</v>
      </c>
      <c r="DA57">
        <v>7</v>
      </c>
      <c r="DB57">
        <v>1</v>
      </c>
      <c r="DC57">
        <v>6</v>
      </c>
      <c r="DD57">
        <v>8</v>
      </c>
      <c r="DE57">
        <v>0.75</v>
      </c>
      <c r="DF57">
        <v>0</v>
      </c>
      <c r="DG57">
        <v>0</v>
      </c>
      <c r="DH57">
        <v>0</v>
      </c>
      <c r="DI57">
        <v>1</v>
      </c>
      <c r="DJ57">
        <v>2</v>
      </c>
      <c r="DK57">
        <v>0.5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</row>
    <row r="58" spans="1:121">
      <c r="A58" s="2" t="s">
        <v>121</v>
      </c>
      <c r="B58" s="2">
        <f>VLOOKUP(B42,Z42:AU75,21,FALSE)</f>
        <v>0</v>
      </c>
      <c r="C58" s="52"/>
      <c r="D58" s="16"/>
      <c r="E58" s="5"/>
      <c r="F58" s="5"/>
      <c r="G58" s="5"/>
      <c r="H58" s="5"/>
      <c r="I58" s="22"/>
      <c r="J58" s="25"/>
      <c r="K58" s="5"/>
      <c r="L58" s="5"/>
      <c r="M58" s="5"/>
      <c r="N58" s="5"/>
      <c r="O58" s="5"/>
      <c r="P58" s="5"/>
      <c r="Q58" s="22"/>
      <c r="R58" s="25"/>
      <c r="S58" s="5"/>
      <c r="T58" s="5"/>
      <c r="U58" s="5"/>
      <c r="V58" s="5"/>
      <c r="W58" s="6"/>
      <c r="Z58" t="s">
        <v>136</v>
      </c>
      <c r="AA58" t="s">
        <v>79</v>
      </c>
      <c r="AB58">
        <v>1</v>
      </c>
      <c r="AC58">
        <v>69</v>
      </c>
      <c r="AD58">
        <v>1</v>
      </c>
      <c r="AE58">
        <v>40</v>
      </c>
      <c r="AF58" s="1">
        <f t="shared" si="34"/>
        <v>0</v>
      </c>
      <c r="AG58" s="1">
        <f t="shared" si="35"/>
        <v>1</v>
      </c>
      <c r="AH58" s="1">
        <f t="shared" si="36"/>
        <v>0</v>
      </c>
      <c r="AI58" s="1">
        <f t="shared" si="37"/>
        <v>1</v>
      </c>
      <c r="AJ58" s="1">
        <f t="shared" si="38"/>
        <v>3</v>
      </c>
      <c r="AK58" s="1">
        <f t="shared" si="39"/>
        <v>0</v>
      </c>
      <c r="AL58" s="1">
        <f t="shared" si="40"/>
        <v>0</v>
      </c>
      <c r="AM58" s="1">
        <f t="shared" si="41"/>
        <v>6</v>
      </c>
      <c r="AN58" s="1">
        <f t="shared" si="42"/>
        <v>0</v>
      </c>
      <c r="AO58" s="1">
        <f t="shared" si="43"/>
        <v>1</v>
      </c>
      <c r="AP58" s="1">
        <f t="shared" si="44"/>
        <v>10</v>
      </c>
      <c r="AQ58" s="1">
        <f t="shared" si="45"/>
        <v>0</v>
      </c>
      <c r="AR58" s="1">
        <f t="shared" si="46"/>
        <v>0</v>
      </c>
      <c r="AS58" s="1">
        <f t="shared" si="47"/>
        <v>7</v>
      </c>
      <c r="AT58" s="1">
        <f t="shared" si="48"/>
        <v>1</v>
      </c>
      <c r="AU58" s="1">
        <f t="shared" si="49"/>
        <v>0</v>
      </c>
      <c r="AX58" t="s">
        <v>136</v>
      </c>
      <c r="AY58" t="s">
        <v>79</v>
      </c>
      <c r="AZ58">
        <v>1</v>
      </c>
      <c r="BA58">
        <v>69</v>
      </c>
      <c r="BB58">
        <v>1</v>
      </c>
      <c r="BC58">
        <v>40</v>
      </c>
      <c r="BD58">
        <v>44</v>
      </c>
      <c r="BE58">
        <v>57.3913043478261</v>
      </c>
      <c r="BF58">
        <v>0.90909090909090895</v>
      </c>
      <c r="BG58">
        <v>0.24242424242424199</v>
      </c>
      <c r="BH58">
        <v>0.60606060606060597</v>
      </c>
      <c r="BI58">
        <v>0.15151515151515199</v>
      </c>
      <c r="BJ58">
        <v>8</v>
      </c>
      <c r="BK58">
        <v>8</v>
      </c>
      <c r="BL58">
        <v>10.4347826086957</v>
      </c>
      <c r="BM58">
        <v>1</v>
      </c>
      <c r="BN58">
        <v>17</v>
      </c>
      <c r="BO58">
        <v>20</v>
      </c>
      <c r="BP58">
        <v>26.086956521739101</v>
      </c>
      <c r="BQ58">
        <v>0.85</v>
      </c>
      <c r="BR58">
        <v>5</v>
      </c>
      <c r="BS58">
        <v>5</v>
      </c>
      <c r="BT58">
        <v>6.5217391304347796</v>
      </c>
      <c r="BU58">
        <v>1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0</v>
      </c>
      <c r="CE58">
        <v>1</v>
      </c>
      <c r="CF58">
        <v>1</v>
      </c>
      <c r="CG58">
        <v>1</v>
      </c>
      <c r="CH58">
        <v>3</v>
      </c>
      <c r="CI58">
        <v>3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6</v>
      </c>
      <c r="CR58">
        <v>6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1</v>
      </c>
      <c r="CY58">
        <v>1</v>
      </c>
      <c r="CZ58">
        <v>10</v>
      </c>
      <c r="DA58">
        <v>13</v>
      </c>
      <c r="DB58">
        <v>0.76923076923076905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7</v>
      </c>
      <c r="DJ58">
        <v>7</v>
      </c>
      <c r="DK58">
        <v>1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0</v>
      </c>
    </row>
    <row r="59" spans="1:121">
      <c r="A59" s="2" t="s">
        <v>122</v>
      </c>
      <c r="B59" s="2">
        <f>VLOOKUP(B42,Z42:AU75,22,FALSE)</f>
        <v>0</v>
      </c>
      <c r="C59" s="52"/>
      <c r="D59" s="16"/>
      <c r="E59" s="5"/>
      <c r="F59" s="5"/>
      <c r="G59" s="5"/>
      <c r="H59" s="5"/>
      <c r="I59" s="22"/>
      <c r="J59" s="25"/>
      <c r="K59" s="5"/>
      <c r="L59" s="5"/>
      <c r="M59" s="5"/>
      <c r="N59" s="5"/>
      <c r="O59" s="5"/>
      <c r="P59" s="5"/>
      <c r="Q59" s="22"/>
      <c r="R59" s="25"/>
      <c r="S59" s="5"/>
      <c r="T59" s="5"/>
      <c r="U59" s="5"/>
      <c r="V59" s="5"/>
      <c r="W59" s="6"/>
      <c r="Z59" t="s">
        <v>93</v>
      </c>
      <c r="AA59" t="s">
        <v>79</v>
      </c>
      <c r="AB59">
        <v>1</v>
      </c>
      <c r="AC59">
        <v>96</v>
      </c>
      <c r="AD59">
        <v>1</v>
      </c>
      <c r="AE59">
        <v>25</v>
      </c>
      <c r="AF59" s="1">
        <f t="shared" si="34"/>
        <v>0</v>
      </c>
      <c r="AG59" s="1">
        <f t="shared" si="35"/>
        <v>0</v>
      </c>
      <c r="AH59" s="1">
        <f t="shared" si="36"/>
        <v>0</v>
      </c>
      <c r="AI59" s="1">
        <f t="shared" si="37"/>
        <v>0</v>
      </c>
      <c r="AJ59" s="1">
        <f t="shared" si="38"/>
        <v>0</v>
      </c>
      <c r="AK59" s="1">
        <f t="shared" si="39"/>
        <v>2</v>
      </c>
      <c r="AL59" s="1">
        <f t="shared" si="40"/>
        <v>2</v>
      </c>
      <c r="AM59" s="1">
        <f t="shared" si="41"/>
        <v>1</v>
      </c>
      <c r="AN59" s="1">
        <f t="shared" si="42"/>
        <v>1</v>
      </c>
      <c r="AO59" s="1">
        <f t="shared" si="43"/>
        <v>5</v>
      </c>
      <c r="AP59" s="1">
        <f t="shared" si="44"/>
        <v>0</v>
      </c>
      <c r="AQ59" s="1">
        <f t="shared" si="45"/>
        <v>3</v>
      </c>
      <c r="AR59" s="1">
        <f t="shared" si="46"/>
        <v>8</v>
      </c>
      <c r="AS59" s="1">
        <f t="shared" si="47"/>
        <v>1</v>
      </c>
      <c r="AT59" s="1">
        <f t="shared" si="48"/>
        <v>1</v>
      </c>
      <c r="AU59" s="1">
        <f t="shared" si="49"/>
        <v>0</v>
      </c>
      <c r="AX59" t="s">
        <v>93</v>
      </c>
      <c r="AY59" t="s">
        <v>79</v>
      </c>
      <c r="AZ59">
        <v>1</v>
      </c>
      <c r="BA59">
        <v>96</v>
      </c>
      <c r="BB59">
        <v>1</v>
      </c>
      <c r="BC59">
        <v>25</v>
      </c>
      <c r="BD59">
        <v>32</v>
      </c>
      <c r="BE59">
        <v>30</v>
      </c>
      <c r="BF59">
        <v>0.78125</v>
      </c>
      <c r="BG59">
        <v>0.54838709677419395</v>
      </c>
      <c r="BH59">
        <v>0.45161290322580599</v>
      </c>
      <c r="BI59">
        <v>0</v>
      </c>
      <c r="BJ59">
        <v>13</v>
      </c>
      <c r="BK59">
        <v>17</v>
      </c>
      <c r="BL59">
        <v>15.9375</v>
      </c>
      <c r="BM59">
        <v>0.76470588235294101</v>
      </c>
      <c r="BN59">
        <v>11</v>
      </c>
      <c r="BO59">
        <v>14</v>
      </c>
      <c r="BP59">
        <v>13.125</v>
      </c>
      <c r="BQ59">
        <v>0.78571428571428603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2</v>
      </c>
      <c r="CM59">
        <v>1</v>
      </c>
      <c r="CN59">
        <v>2</v>
      </c>
      <c r="CO59">
        <v>2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5</v>
      </c>
      <c r="CX59">
        <v>7</v>
      </c>
      <c r="CY59">
        <v>0.71428571428571397</v>
      </c>
      <c r="CZ59">
        <v>0</v>
      </c>
      <c r="DA59">
        <v>1</v>
      </c>
      <c r="DB59">
        <v>0</v>
      </c>
      <c r="DC59">
        <v>3</v>
      </c>
      <c r="DD59">
        <v>4</v>
      </c>
      <c r="DE59">
        <v>0.75</v>
      </c>
      <c r="DF59">
        <v>8</v>
      </c>
      <c r="DG59">
        <v>8</v>
      </c>
      <c r="DH59">
        <v>1</v>
      </c>
      <c r="DI59">
        <v>1</v>
      </c>
      <c r="DJ59">
        <v>3</v>
      </c>
      <c r="DK59">
        <v>0.33333333333333298</v>
      </c>
      <c r="DL59">
        <v>1</v>
      </c>
      <c r="DM59">
        <v>2</v>
      </c>
      <c r="DN59">
        <v>0.5</v>
      </c>
      <c r="DO59">
        <v>0</v>
      </c>
      <c r="DP59">
        <v>0</v>
      </c>
      <c r="DQ59">
        <v>0</v>
      </c>
    </row>
    <row r="60" spans="1:121">
      <c r="C60" s="52"/>
      <c r="D60" s="32"/>
      <c r="E60" s="33"/>
      <c r="F60" s="33"/>
      <c r="G60" s="33"/>
      <c r="H60" s="33"/>
      <c r="I60" s="34"/>
      <c r="J60" s="36"/>
      <c r="K60" s="33"/>
      <c r="L60" s="33"/>
      <c r="M60" s="33"/>
      <c r="N60" s="33"/>
      <c r="O60" s="33"/>
      <c r="P60" s="33"/>
      <c r="Q60" s="34"/>
      <c r="R60" s="36"/>
      <c r="S60" s="33"/>
      <c r="T60" s="33"/>
      <c r="U60" s="33"/>
      <c r="V60" s="33"/>
      <c r="W60" s="38"/>
      <c r="Z60" t="s">
        <v>95</v>
      </c>
      <c r="AA60" t="s">
        <v>79</v>
      </c>
      <c r="AB60">
        <v>1</v>
      </c>
      <c r="AC60">
        <v>96</v>
      </c>
      <c r="AD60">
        <v>1</v>
      </c>
      <c r="AE60">
        <v>19</v>
      </c>
      <c r="AF60" s="1">
        <f t="shared" si="34"/>
        <v>0</v>
      </c>
      <c r="AG60" s="1">
        <f t="shared" si="35"/>
        <v>0</v>
      </c>
      <c r="AH60" s="1">
        <f t="shared" si="36"/>
        <v>0</v>
      </c>
      <c r="AI60" s="1">
        <f t="shared" si="37"/>
        <v>0</v>
      </c>
      <c r="AJ60" s="1">
        <f t="shared" si="38"/>
        <v>0</v>
      </c>
      <c r="AK60" s="1">
        <f t="shared" si="39"/>
        <v>1</v>
      </c>
      <c r="AL60" s="1">
        <f t="shared" si="40"/>
        <v>1</v>
      </c>
      <c r="AM60" s="1">
        <f t="shared" si="41"/>
        <v>1</v>
      </c>
      <c r="AN60" s="1">
        <f t="shared" si="42"/>
        <v>1</v>
      </c>
      <c r="AO60" s="1">
        <f t="shared" si="43"/>
        <v>0</v>
      </c>
      <c r="AP60" s="1">
        <f t="shared" si="44"/>
        <v>3</v>
      </c>
      <c r="AQ60" s="1">
        <f t="shared" si="45"/>
        <v>3</v>
      </c>
      <c r="AR60" s="1">
        <f t="shared" si="46"/>
        <v>4</v>
      </c>
      <c r="AS60" s="1">
        <f t="shared" si="47"/>
        <v>3</v>
      </c>
      <c r="AT60" s="1">
        <f t="shared" si="48"/>
        <v>2</v>
      </c>
      <c r="AU60" s="1">
        <f t="shared" si="49"/>
        <v>0</v>
      </c>
      <c r="AX60" t="s">
        <v>95</v>
      </c>
      <c r="AY60" t="s">
        <v>79</v>
      </c>
      <c r="AZ60">
        <v>1</v>
      </c>
      <c r="BA60">
        <v>96</v>
      </c>
      <c r="BB60">
        <v>1</v>
      </c>
      <c r="BC60">
        <v>19</v>
      </c>
      <c r="BD60">
        <v>20</v>
      </c>
      <c r="BE60">
        <v>18.75</v>
      </c>
      <c r="BF60">
        <v>0.95</v>
      </c>
      <c r="BG60">
        <v>0.6</v>
      </c>
      <c r="BH60">
        <v>0.4</v>
      </c>
      <c r="BI60">
        <v>0</v>
      </c>
      <c r="BJ60">
        <v>12</v>
      </c>
      <c r="BK60">
        <v>12</v>
      </c>
      <c r="BL60">
        <v>11.25</v>
      </c>
      <c r="BM60">
        <v>1</v>
      </c>
      <c r="BN60">
        <v>7</v>
      </c>
      <c r="BO60">
        <v>8</v>
      </c>
      <c r="BP60">
        <v>7.5</v>
      </c>
      <c r="BQ60">
        <v>0.875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2</v>
      </c>
      <c r="CV60">
        <v>0.5</v>
      </c>
      <c r="CW60">
        <v>0</v>
      </c>
      <c r="CX60">
        <v>0</v>
      </c>
      <c r="CY60">
        <v>0</v>
      </c>
      <c r="CZ60">
        <v>3</v>
      </c>
      <c r="DA60">
        <v>3</v>
      </c>
      <c r="DB60">
        <v>1</v>
      </c>
      <c r="DC60">
        <v>3</v>
      </c>
      <c r="DD60">
        <v>3</v>
      </c>
      <c r="DE60">
        <v>1</v>
      </c>
      <c r="DF60">
        <v>4</v>
      </c>
      <c r="DG60">
        <v>4</v>
      </c>
      <c r="DH60">
        <v>1</v>
      </c>
      <c r="DI60">
        <v>3</v>
      </c>
      <c r="DJ60">
        <v>3</v>
      </c>
      <c r="DK60">
        <v>1</v>
      </c>
      <c r="DL60">
        <v>2</v>
      </c>
      <c r="DM60">
        <v>2</v>
      </c>
      <c r="DN60">
        <v>1</v>
      </c>
      <c r="DO60">
        <v>0</v>
      </c>
      <c r="DP60">
        <v>0</v>
      </c>
      <c r="DQ60">
        <v>0</v>
      </c>
    </row>
    <row r="61" spans="1:121">
      <c r="C61" s="51"/>
      <c r="D61" s="39">
        <f>B46</f>
        <v>2</v>
      </c>
      <c r="E61" s="40"/>
      <c r="F61" s="40"/>
      <c r="G61" s="40"/>
      <c r="H61" s="40"/>
      <c r="I61" s="41"/>
      <c r="J61" s="40">
        <f>B47</f>
        <v>0</v>
      </c>
      <c r="K61" s="40"/>
      <c r="L61" s="40"/>
      <c r="M61" s="40"/>
      <c r="N61" s="40"/>
      <c r="O61" s="40"/>
      <c r="P61" s="40"/>
      <c r="Q61" s="41"/>
      <c r="R61" s="42">
        <f>B48</f>
        <v>5</v>
      </c>
      <c r="S61" s="40"/>
      <c r="T61" s="40"/>
      <c r="U61" s="40"/>
      <c r="V61" s="40"/>
      <c r="W61" s="43"/>
      <c r="Z61" t="s">
        <v>98</v>
      </c>
      <c r="AA61" t="s">
        <v>79</v>
      </c>
      <c r="AB61">
        <v>1</v>
      </c>
      <c r="AC61">
        <v>21</v>
      </c>
      <c r="AD61">
        <v>0</v>
      </c>
      <c r="AE61">
        <v>5</v>
      </c>
      <c r="AF61" s="1">
        <f t="shared" si="34"/>
        <v>0</v>
      </c>
      <c r="AG61" s="1">
        <f t="shared" si="35"/>
        <v>0</v>
      </c>
      <c r="AH61" s="1">
        <f t="shared" si="36"/>
        <v>0</v>
      </c>
      <c r="AI61" s="1">
        <f t="shared" si="37"/>
        <v>0</v>
      </c>
      <c r="AJ61" s="1">
        <f t="shared" si="38"/>
        <v>0</v>
      </c>
      <c r="AK61" s="1">
        <f t="shared" si="39"/>
        <v>0</v>
      </c>
      <c r="AL61" s="1">
        <f t="shared" si="40"/>
        <v>0</v>
      </c>
      <c r="AM61" s="1">
        <f t="shared" si="41"/>
        <v>0</v>
      </c>
      <c r="AN61" s="1">
        <f t="shared" si="42"/>
        <v>0</v>
      </c>
      <c r="AO61" s="1">
        <f t="shared" si="43"/>
        <v>0</v>
      </c>
      <c r="AP61" s="1">
        <f t="shared" si="44"/>
        <v>1</v>
      </c>
      <c r="AQ61" s="1">
        <f t="shared" si="45"/>
        <v>2</v>
      </c>
      <c r="AR61" s="1">
        <f t="shared" si="46"/>
        <v>0</v>
      </c>
      <c r="AS61" s="1">
        <f t="shared" si="47"/>
        <v>2</v>
      </c>
      <c r="AT61" s="1">
        <f t="shared" si="48"/>
        <v>0</v>
      </c>
      <c r="AU61" s="1">
        <f t="shared" si="49"/>
        <v>0</v>
      </c>
      <c r="AX61" t="s">
        <v>98</v>
      </c>
      <c r="AY61" t="s">
        <v>79</v>
      </c>
      <c r="AZ61">
        <v>1</v>
      </c>
      <c r="BA61">
        <v>21</v>
      </c>
      <c r="BB61">
        <v>0</v>
      </c>
      <c r="BC61">
        <v>5</v>
      </c>
      <c r="BD61">
        <v>6</v>
      </c>
      <c r="BE61">
        <v>25.714285714285701</v>
      </c>
      <c r="BF61">
        <v>0.83333333333333304</v>
      </c>
      <c r="BG61">
        <v>0.83333333333333304</v>
      </c>
      <c r="BH61">
        <v>0.16666666666666699</v>
      </c>
      <c r="BI61">
        <v>0</v>
      </c>
      <c r="BJ61">
        <v>4</v>
      </c>
      <c r="BK61">
        <v>5</v>
      </c>
      <c r="BL61">
        <v>21.428571428571399</v>
      </c>
      <c r="BM61">
        <v>0.8</v>
      </c>
      <c r="BN61">
        <v>1</v>
      </c>
      <c r="BO61">
        <v>1</v>
      </c>
      <c r="BP61">
        <v>4.28571428571429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2</v>
      </c>
      <c r="DD61">
        <v>3</v>
      </c>
      <c r="DE61">
        <v>0.66666666666666696</v>
      </c>
      <c r="DF61">
        <v>0</v>
      </c>
      <c r="DG61">
        <v>0</v>
      </c>
      <c r="DH61">
        <v>0</v>
      </c>
      <c r="DI61">
        <v>2</v>
      </c>
      <c r="DJ61">
        <v>2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</row>
    <row r="62" spans="1:121">
      <c r="C62" s="51"/>
      <c r="D62" s="16"/>
      <c r="E62" s="5"/>
      <c r="F62" s="5"/>
      <c r="G62" s="5"/>
      <c r="H62" s="5"/>
      <c r="I62" s="22"/>
      <c r="J62" s="5"/>
      <c r="K62" s="5"/>
      <c r="L62" s="5"/>
      <c r="M62" s="5"/>
      <c r="N62" s="5"/>
      <c r="O62" s="5"/>
      <c r="P62" s="5"/>
      <c r="Q62" s="22"/>
      <c r="R62" s="25"/>
      <c r="S62" s="5"/>
      <c r="T62" s="5"/>
      <c r="U62" s="5"/>
      <c r="V62" s="5"/>
      <c r="W62" s="6"/>
      <c r="Z62" t="s">
        <v>99</v>
      </c>
      <c r="AA62" t="s">
        <v>79</v>
      </c>
      <c r="AB62">
        <v>1</v>
      </c>
      <c r="AC62">
        <v>26</v>
      </c>
      <c r="AD62">
        <v>0</v>
      </c>
      <c r="AE62">
        <v>9</v>
      </c>
      <c r="AF62" s="1">
        <f t="shared" si="34"/>
        <v>0</v>
      </c>
      <c r="AG62" s="1">
        <f t="shared" si="35"/>
        <v>0</v>
      </c>
      <c r="AH62" s="1">
        <f t="shared" si="36"/>
        <v>0</v>
      </c>
      <c r="AI62" s="1">
        <f t="shared" si="37"/>
        <v>0</v>
      </c>
      <c r="AJ62" s="1">
        <f t="shared" si="38"/>
        <v>1</v>
      </c>
      <c r="AK62" s="1">
        <f t="shared" si="39"/>
        <v>0</v>
      </c>
      <c r="AL62" s="1">
        <f t="shared" si="40"/>
        <v>1</v>
      </c>
      <c r="AM62" s="1">
        <f t="shared" si="41"/>
        <v>2</v>
      </c>
      <c r="AN62" s="1">
        <f t="shared" si="42"/>
        <v>1</v>
      </c>
      <c r="AO62" s="1">
        <f t="shared" si="43"/>
        <v>1</v>
      </c>
      <c r="AP62" s="1">
        <f t="shared" si="44"/>
        <v>1</v>
      </c>
      <c r="AQ62" s="1">
        <f t="shared" si="45"/>
        <v>0</v>
      </c>
      <c r="AR62" s="1">
        <f t="shared" si="46"/>
        <v>0</v>
      </c>
      <c r="AS62" s="1">
        <f t="shared" si="47"/>
        <v>1</v>
      </c>
      <c r="AT62" s="1">
        <f t="shared" si="48"/>
        <v>1</v>
      </c>
      <c r="AU62" s="1">
        <f t="shared" si="49"/>
        <v>0</v>
      </c>
      <c r="AX62" t="s">
        <v>99</v>
      </c>
      <c r="AY62" t="s">
        <v>79</v>
      </c>
      <c r="AZ62">
        <v>1</v>
      </c>
      <c r="BA62">
        <v>26</v>
      </c>
      <c r="BB62">
        <v>0</v>
      </c>
      <c r="BC62">
        <v>9</v>
      </c>
      <c r="BD62">
        <v>9</v>
      </c>
      <c r="BE62">
        <v>31.153846153846199</v>
      </c>
      <c r="BF62">
        <v>1</v>
      </c>
      <c r="BG62">
        <v>0.22222222222222199</v>
      </c>
      <c r="BH62">
        <v>0.66666666666666696</v>
      </c>
      <c r="BI62">
        <v>0.11111111111111099</v>
      </c>
      <c r="BJ62">
        <v>2</v>
      </c>
      <c r="BK62">
        <v>2</v>
      </c>
      <c r="BL62">
        <v>6.9230769230769198</v>
      </c>
      <c r="BM62">
        <v>1</v>
      </c>
      <c r="BN62">
        <v>6</v>
      </c>
      <c r="BO62">
        <v>6</v>
      </c>
      <c r="BP62">
        <v>20.769230769230798</v>
      </c>
      <c r="BQ62">
        <v>1</v>
      </c>
      <c r="BR62">
        <v>1</v>
      </c>
      <c r="BS62">
        <v>1</v>
      </c>
      <c r="BT62">
        <v>3.4615384615384599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1</v>
      </c>
      <c r="CO62">
        <v>1</v>
      </c>
      <c r="CP62">
        <v>1</v>
      </c>
      <c r="CQ62">
        <v>2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0</v>
      </c>
      <c r="DP62">
        <v>0</v>
      </c>
      <c r="DQ62">
        <v>0</v>
      </c>
    </row>
    <row r="63" spans="1:121">
      <c r="C63" s="51"/>
      <c r="D63" s="16"/>
      <c r="E63" s="5"/>
      <c r="F63" s="5"/>
      <c r="G63" s="5"/>
      <c r="H63" s="5"/>
      <c r="I63" s="22"/>
      <c r="J63" s="5"/>
      <c r="K63" s="5"/>
      <c r="L63" s="5"/>
      <c r="M63" s="5"/>
      <c r="N63" s="5"/>
      <c r="O63" s="5"/>
      <c r="P63" s="5"/>
      <c r="Q63" s="22"/>
      <c r="R63" s="25"/>
      <c r="S63" s="5"/>
      <c r="T63" s="5"/>
      <c r="U63" s="5"/>
      <c r="V63" s="5"/>
      <c r="W63" s="6"/>
      <c r="Z63" t="s">
        <v>137</v>
      </c>
      <c r="AA63" t="s">
        <v>126</v>
      </c>
      <c r="AB63">
        <v>1</v>
      </c>
      <c r="AC63">
        <v>96</v>
      </c>
      <c r="AD63">
        <v>1</v>
      </c>
      <c r="AE63">
        <v>26</v>
      </c>
      <c r="AF63" s="1">
        <f t="shared" si="34"/>
        <v>0</v>
      </c>
      <c r="AG63" s="1">
        <f t="shared" si="35"/>
        <v>1</v>
      </c>
      <c r="AH63" s="1">
        <f t="shared" si="36"/>
        <v>0</v>
      </c>
      <c r="AI63" s="1">
        <f t="shared" si="37"/>
        <v>1</v>
      </c>
      <c r="AJ63" s="1">
        <f t="shared" si="38"/>
        <v>2</v>
      </c>
      <c r="AK63" s="1">
        <f t="shared" si="39"/>
        <v>4</v>
      </c>
      <c r="AL63" s="1">
        <f t="shared" si="40"/>
        <v>9</v>
      </c>
      <c r="AM63" s="1">
        <f t="shared" si="41"/>
        <v>2</v>
      </c>
      <c r="AN63" s="1">
        <f t="shared" si="42"/>
        <v>0</v>
      </c>
      <c r="AO63" s="1">
        <f t="shared" si="43"/>
        <v>5</v>
      </c>
      <c r="AP63" s="1">
        <f t="shared" si="44"/>
        <v>1</v>
      </c>
      <c r="AQ63" s="1">
        <f t="shared" si="45"/>
        <v>1</v>
      </c>
      <c r="AR63" s="1">
        <f t="shared" si="46"/>
        <v>0</v>
      </c>
      <c r="AS63" s="1">
        <f t="shared" si="47"/>
        <v>0</v>
      </c>
      <c r="AT63" s="1">
        <f t="shared" si="48"/>
        <v>0</v>
      </c>
      <c r="AU63" s="1">
        <f t="shared" si="49"/>
        <v>0</v>
      </c>
      <c r="AX63" t="s">
        <v>137</v>
      </c>
      <c r="AY63" t="s">
        <v>126</v>
      </c>
      <c r="AZ63">
        <v>1</v>
      </c>
      <c r="BA63">
        <v>96</v>
      </c>
      <c r="BB63">
        <v>1</v>
      </c>
      <c r="BC63">
        <v>26</v>
      </c>
      <c r="BD63">
        <v>29</v>
      </c>
      <c r="BE63">
        <v>27.1875</v>
      </c>
      <c r="BF63">
        <v>0.89655172413793105</v>
      </c>
      <c r="BG63">
        <v>3.4482758620689703E-2</v>
      </c>
      <c r="BH63">
        <v>0.79310344827586199</v>
      </c>
      <c r="BI63">
        <v>0.17241379310344801</v>
      </c>
      <c r="BJ63">
        <v>1</v>
      </c>
      <c r="BK63">
        <v>1</v>
      </c>
      <c r="BL63">
        <v>0.9375</v>
      </c>
      <c r="BM63">
        <v>1</v>
      </c>
      <c r="BN63">
        <v>21</v>
      </c>
      <c r="BO63">
        <v>23</v>
      </c>
      <c r="BP63">
        <v>21.5625</v>
      </c>
      <c r="BQ63">
        <v>0.91304347826086996</v>
      </c>
      <c r="BR63">
        <v>4</v>
      </c>
      <c r="BS63">
        <v>5</v>
      </c>
      <c r="BT63">
        <v>4.6875</v>
      </c>
      <c r="BU63">
        <v>0.8</v>
      </c>
      <c r="BV63">
        <v>0</v>
      </c>
      <c r="BW63">
        <v>0</v>
      </c>
      <c r="BX63">
        <v>0</v>
      </c>
      <c r="BY63">
        <v>1</v>
      </c>
      <c r="BZ63">
        <v>1</v>
      </c>
      <c r="CA63">
        <v>1</v>
      </c>
      <c r="CB63">
        <v>0</v>
      </c>
      <c r="CC63">
        <v>0</v>
      </c>
      <c r="CD63">
        <v>0</v>
      </c>
      <c r="CE63">
        <v>1</v>
      </c>
      <c r="CF63">
        <v>2</v>
      </c>
      <c r="CG63">
        <v>0.5</v>
      </c>
      <c r="CH63">
        <v>2</v>
      </c>
      <c r="CI63">
        <v>2</v>
      </c>
      <c r="CJ63">
        <v>1</v>
      </c>
      <c r="CK63">
        <v>4</v>
      </c>
      <c r="CL63">
        <v>4</v>
      </c>
      <c r="CM63">
        <v>1</v>
      </c>
      <c r="CN63">
        <v>9</v>
      </c>
      <c r="CO63">
        <v>10</v>
      </c>
      <c r="CP63">
        <v>0.9</v>
      </c>
      <c r="CQ63">
        <v>2</v>
      </c>
      <c r="CR63">
        <v>2</v>
      </c>
      <c r="CS63">
        <v>1</v>
      </c>
      <c r="CT63">
        <v>0</v>
      </c>
      <c r="CU63">
        <v>0</v>
      </c>
      <c r="CV63">
        <v>0</v>
      </c>
      <c r="CW63">
        <v>5</v>
      </c>
      <c r="CX63">
        <v>6</v>
      </c>
      <c r="CY63">
        <v>0.83333333333333304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</row>
    <row r="64" spans="1:121">
      <c r="C64" s="51"/>
      <c r="D64" s="16"/>
      <c r="E64" s="5"/>
      <c r="F64" s="5"/>
      <c r="G64" s="5"/>
      <c r="H64" s="5"/>
      <c r="I64" s="22"/>
      <c r="J64" s="5"/>
      <c r="K64" s="5"/>
      <c r="L64" s="5"/>
      <c r="M64" s="5"/>
      <c r="N64" s="5"/>
      <c r="O64" s="5"/>
      <c r="P64" s="5"/>
      <c r="Q64" s="22"/>
      <c r="R64" s="25"/>
      <c r="S64" s="5"/>
      <c r="T64" s="5"/>
      <c r="U64" s="5"/>
      <c r="V64" s="5"/>
      <c r="W64" s="6"/>
      <c r="Z64" t="s">
        <v>138</v>
      </c>
      <c r="AA64" t="s">
        <v>126</v>
      </c>
      <c r="AB64">
        <v>1</v>
      </c>
      <c r="AC64">
        <v>81</v>
      </c>
      <c r="AD64">
        <v>1</v>
      </c>
      <c r="AE64">
        <v>38</v>
      </c>
      <c r="AF64" s="1">
        <f t="shared" si="34"/>
        <v>0</v>
      </c>
      <c r="AG64" s="1">
        <f t="shared" si="35"/>
        <v>0</v>
      </c>
      <c r="AH64" s="1">
        <f t="shared" si="36"/>
        <v>2</v>
      </c>
      <c r="AI64" s="1">
        <f t="shared" si="37"/>
        <v>2</v>
      </c>
      <c r="AJ64" s="1">
        <f t="shared" si="38"/>
        <v>0</v>
      </c>
      <c r="AK64" s="1">
        <f t="shared" si="39"/>
        <v>6</v>
      </c>
      <c r="AL64" s="1">
        <f t="shared" si="40"/>
        <v>12</v>
      </c>
      <c r="AM64" s="1">
        <f t="shared" si="41"/>
        <v>7</v>
      </c>
      <c r="AN64" s="1">
        <f t="shared" si="42"/>
        <v>0</v>
      </c>
      <c r="AO64" s="1">
        <f t="shared" si="43"/>
        <v>5</v>
      </c>
      <c r="AP64" s="1">
        <f t="shared" si="44"/>
        <v>1</v>
      </c>
      <c r="AQ64" s="1">
        <f t="shared" si="45"/>
        <v>0</v>
      </c>
      <c r="AR64" s="1">
        <f t="shared" si="46"/>
        <v>2</v>
      </c>
      <c r="AS64" s="1">
        <f t="shared" si="47"/>
        <v>1</v>
      </c>
      <c r="AT64" s="1">
        <f t="shared" si="48"/>
        <v>0</v>
      </c>
      <c r="AU64" s="1">
        <f t="shared" si="49"/>
        <v>0</v>
      </c>
      <c r="AX64" t="s">
        <v>138</v>
      </c>
      <c r="AY64" t="s">
        <v>126</v>
      </c>
      <c r="AZ64">
        <v>1</v>
      </c>
      <c r="BA64">
        <v>81</v>
      </c>
      <c r="BB64">
        <v>1</v>
      </c>
      <c r="BC64">
        <v>38</v>
      </c>
      <c r="BD64">
        <v>40</v>
      </c>
      <c r="BE64">
        <v>44.4444444444444</v>
      </c>
      <c r="BF64">
        <v>0.95</v>
      </c>
      <c r="BG64">
        <v>7.4999999999999997E-2</v>
      </c>
      <c r="BH64">
        <v>0.8</v>
      </c>
      <c r="BI64">
        <v>0.125</v>
      </c>
      <c r="BJ64">
        <v>3</v>
      </c>
      <c r="BK64">
        <v>3</v>
      </c>
      <c r="BL64">
        <v>3.3333333333333299</v>
      </c>
      <c r="BM64">
        <v>1</v>
      </c>
      <c r="BN64">
        <v>31</v>
      </c>
      <c r="BO64">
        <v>32</v>
      </c>
      <c r="BP64">
        <v>35.5555555555556</v>
      </c>
      <c r="BQ64">
        <v>0.96875</v>
      </c>
      <c r="BR64">
        <v>4</v>
      </c>
      <c r="BS64">
        <v>5</v>
      </c>
      <c r="BT64">
        <v>5.5555555555555598</v>
      </c>
      <c r="BU64">
        <v>0.8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2</v>
      </c>
      <c r="CD64">
        <v>1</v>
      </c>
      <c r="CE64">
        <v>2</v>
      </c>
      <c r="CF64">
        <v>3</v>
      </c>
      <c r="CG64">
        <v>0.66666666666666696</v>
      </c>
      <c r="CH64">
        <v>0</v>
      </c>
      <c r="CI64">
        <v>0</v>
      </c>
      <c r="CJ64">
        <v>0</v>
      </c>
      <c r="CK64">
        <v>6</v>
      </c>
      <c r="CL64">
        <v>6</v>
      </c>
      <c r="CM64">
        <v>1</v>
      </c>
      <c r="CN64">
        <v>12</v>
      </c>
      <c r="CO64">
        <v>13</v>
      </c>
      <c r="CP64">
        <v>0.92307692307692302</v>
      </c>
      <c r="CQ64">
        <v>7</v>
      </c>
      <c r="CR64">
        <v>7</v>
      </c>
      <c r="CS64">
        <v>1</v>
      </c>
      <c r="CT64">
        <v>0</v>
      </c>
      <c r="CU64">
        <v>0</v>
      </c>
      <c r="CV64">
        <v>0</v>
      </c>
      <c r="CW64">
        <v>5</v>
      </c>
      <c r="CX64">
        <v>5</v>
      </c>
      <c r="CY64">
        <v>1</v>
      </c>
      <c r="CZ64">
        <v>1</v>
      </c>
      <c r="DA64">
        <v>1</v>
      </c>
      <c r="DB64">
        <v>1</v>
      </c>
      <c r="DC64">
        <v>0</v>
      </c>
      <c r="DD64">
        <v>0</v>
      </c>
      <c r="DE64">
        <v>0</v>
      </c>
      <c r="DF64">
        <v>2</v>
      </c>
      <c r="DG64">
        <v>2</v>
      </c>
      <c r="DH64">
        <v>1</v>
      </c>
      <c r="DI64">
        <v>1</v>
      </c>
      <c r="DJ64">
        <v>1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</row>
    <row r="65" spans="3:121">
      <c r="C65" s="51" t="s">
        <v>103</v>
      </c>
      <c r="D65" s="16"/>
      <c r="E65" s="5"/>
      <c r="F65" s="5"/>
      <c r="G65" s="5"/>
      <c r="H65" s="5"/>
      <c r="I65" s="22"/>
      <c r="J65" s="5"/>
      <c r="K65" s="5"/>
      <c r="L65" s="5"/>
      <c r="M65" s="5"/>
      <c r="N65" s="5"/>
      <c r="O65" s="5"/>
      <c r="P65" s="5"/>
      <c r="Q65" s="22"/>
      <c r="R65" s="25"/>
      <c r="S65" s="5"/>
      <c r="T65" s="5"/>
      <c r="U65" s="5"/>
      <c r="V65" s="5"/>
      <c r="W65" s="6"/>
      <c r="Z65" t="s">
        <v>139</v>
      </c>
      <c r="AA65" t="s">
        <v>126</v>
      </c>
      <c r="AB65">
        <v>1</v>
      </c>
      <c r="AC65">
        <v>96</v>
      </c>
      <c r="AD65">
        <v>1</v>
      </c>
      <c r="AE65">
        <v>28</v>
      </c>
      <c r="AF65" s="1">
        <f t="shared" si="34"/>
        <v>0</v>
      </c>
      <c r="AG65" s="1">
        <f t="shared" si="35"/>
        <v>0</v>
      </c>
      <c r="AH65" s="1">
        <f t="shared" si="36"/>
        <v>0</v>
      </c>
      <c r="AI65" s="1">
        <f t="shared" si="37"/>
        <v>0</v>
      </c>
      <c r="AJ65" s="1">
        <f t="shared" si="38"/>
        <v>7</v>
      </c>
      <c r="AK65" s="1">
        <f t="shared" si="39"/>
        <v>0</v>
      </c>
      <c r="AL65" s="1">
        <f t="shared" si="40"/>
        <v>0</v>
      </c>
      <c r="AM65" s="1">
        <f t="shared" si="41"/>
        <v>11</v>
      </c>
      <c r="AN65" s="1">
        <f t="shared" si="42"/>
        <v>0</v>
      </c>
      <c r="AO65" s="1">
        <f t="shared" si="43"/>
        <v>0</v>
      </c>
      <c r="AP65" s="1">
        <f t="shared" si="44"/>
        <v>2</v>
      </c>
      <c r="AQ65" s="1">
        <f t="shared" si="45"/>
        <v>0</v>
      </c>
      <c r="AR65" s="1">
        <f t="shared" si="46"/>
        <v>0</v>
      </c>
      <c r="AS65" s="1">
        <f t="shared" si="47"/>
        <v>0</v>
      </c>
      <c r="AT65" s="1">
        <f t="shared" si="48"/>
        <v>0</v>
      </c>
      <c r="AU65" s="1">
        <f t="shared" si="49"/>
        <v>0</v>
      </c>
      <c r="AX65" t="s">
        <v>139</v>
      </c>
      <c r="AY65" t="s">
        <v>126</v>
      </c>
      <c r="AZ65">
        <v>1</v>
      </c>
      <c r="BA65">
        <v>96</v>
      </c>
      <c r="BB65">
        <v>1</v>
      </c>
      <c r="BC65">
        <v>28</v>
      </c>
      <c r="BD65">
        <v>40</v>
      </c>
      <c r="BE65">
        <v>37.5</v>
      </c>
      <c r="BF65">
        <v>0.7</v>
      </c>
      <c r="BG65">
        <v>3.3333333333333298E-2</v>
      </c>
      <c r="BH65">
        <v>0.6</v>
      </c>
      <c r="BI65">
        <v>0.36666666666666697</v>
      </c>
      <c r="BJ65">
        <v>0</v>
      </c>
      <c r="BK65">
        <v>1</v>
      </c>
      <c r="BL65">
        <v>0.9375</v>
      </c>
      <c r="BM65">
        <v>0</v>
      </c>
      <c r="BN65">
        <v>13</v>
      </c>
      <c r="BO65">
        <v>18</v>
      </c>
      <c r="BP65">
        <v>16.875</v>
      </c>
      <c r="BQ65">
        <v>0.72222222222222199</v>
      </c>
      <c r="BR65">
        <v>7</v>
      </c>
      <c r="BS65">
        <v>11</v>
      </c>
      <c r="BT65">
        <v>10.3125</v>
      </c>
      <c r="BU65">
        <v>0.63636363636363602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7</v>
      </c>
      <c r="CI65">
        <v>11</v>
      </c>
      <c r="CJ65">
        <v>0.63636363636363602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11</v>
      </c>
      <c r="CR65">
        <v>16</v>
      </c>
      <c r="CS65">
        <v>0.6875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2</v>
      </c>
      <c r="DA65">
        <v>2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</row>
    <row r="66" spans="3:121">
      <c r="C66" s="51"/>
      <c r="D66" s="16"/>
      <c r="E66" s="5"/>
      <c r="F66" s="5"/>
      <c r="G66" s="5"/>
      <c r="H66" s="5"/>
      <c r="I66" s="22"/>
      <c r="J66" s="5"/>
      <c r="K66" s="5"/>
      <c r="L66" s="5"/>
      <c r="M66" s="5"/>
      <c r="N66" s="5"/>
      <c r="O66" s="5"/>
      <c r="P66" s="5"/>
      <c r="Q66" s="22"/>
      <c r="R66" s="25"/>
      <c r="S66" s="5"/>
      <c r="T66" s="5"/>
      <c r="U66" s="5"/>
      <c r="V66" s="5"/>
      <c r="W66" s="6"/>
      <c r="Z66" t="s">
        <v>140</v>
      </c>
      <c r="AA66" t="s">
        <v>126</v>
      </c>
      <c r="AB66">
        <v>1</v>
      </c>
      <c r="AC66">
        <v>96</v>
      </c>
      <c r="AD66">
        <v>1</v>
      </c>
      <c r="AE66">
        <v>17</v>
      </c>
      <c r="AF66" s="1">
        <f t="shared" si="34"/>
        <v>0</v>
      </c>
      <c r="AG66" s="1">
        <f t="shared" si="35"/>
        <v>1</v>
      </c>
      <c r="AH66" s="1">
        <f t="shared" si="36"/>
        <v>0</v>
      </c>
      <c r="AI66" s="1">
        <f t="shared" si="37"/>
        <v>3</v>
      </c>
      <c r="AJ66" s="1">
        <f t="shared" si="38"/>
        <v>6</v>
      </c>
      <c r="AK66" s="1">
        <f t="shared" si="39"/>
        <v>0</v>
      </c>
      <c r="AL66" s="1">
        <f t="shared" si="40"/>
        <v>1</v>
      </c>
      <c r="AM66" s="1">
        <f t="shared" si="41"/>
        <v>5</v>
      </c>
      <c r="AN66" s="1">
        <f t="shared" si="42"/>
        <v>0</v>
      </c>
      <c r="AO66" s="1">
        <f t="shared" si="43"/>
        <v>0</v>
      </c>
      <c r="AP66" s="1">
        <f t="shared" si="44"/>
        <v>1</v>
      </c>
      <c r="AQ66" s="1">
        <f t="shared" si="45"/>
        <v>0</v>
      </c>
      <c r="AR66" s="1">
        <f t="shared" si="46"/>
        <v>0</v>
      </c>
      <c r="AS66" s="1">
        <f t="shared" si="47"/>
        <v>0</v>
      </c>
      <c r="AT66" s="1">
        <f t="shared" si="48"/>
        <v>0</v>
      </c>
      <c r="AU66" s="1">
        <f t="shared" si="49"/>
        <v>0</v>
      </c>
      <c r="AX66" t="s">
        <v>140</v>
      </c>
      <c r="AY66" t="s">
        <v>126</v>
      </c>
      <c r="AZ66">
        <v>1</v>
      </c>
      <c r="BA66">
        <v>96</v>
      </c>
      <c r="BB66">
        <v>1</v>
      </c>
      <c r="BC66">
        <v>17</v>
      </c>
      <c r="BD66">
        <v>20</v>
      </c>
      <c r="BE66">
        <v>18.75</v>
      </c>
      <c r="BF66">
        <v>0.85</v>
      </c>
      <c r="BG66">
        <v>0</v>
      </c>
      <c r="BH66">
        <v>0.45</v>
      </c>
      <c r="BI66">
        <v>0.55000000000000004</v>
      </c>
      <c r="BJ66">
        <v>0</v>
      </c>
      <c r="BK66">
        <v>0</v>
      </c>
      <c r="BL66">
        <v>0</v>
      </c>
      <c r="BM66">
        <v>0</v>
      </c>
      <c r="BN66">
        <v>7</v>
      </c>
      <c r="BO66">
        <v>9</v>
      </c>
      <c r="BP66">
        <v>8.4375</v>
      </c>
      <c r="BQ66">
        <v>0.77777777777777801</v>
      </c>
      <c r="BR66">
        <v>10</v>
      </c>
      <c r="BS66">
        <v>11</v>
      </c>
      <c r="BT66">
        <v>10.3125</v>
      </c>
      <c r="BU66">
        <v>0.90909090909090895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0</v>
      </c>
      <c r="CE66">
        <v>3</v>
      </c>
      <c r="CF66">
        <v>3</v>
      </c>
      <c r="CG66">
        <v>1</v>
      </c>
      <c r="CH66">
        <v>6</v>
      </c>
      <c r="CI66">
        <v>7</v>
      </c>
      <c r="CJ66">
        <v>0.85714285714285698</v>
      </c>
      <c r="CK66">
        <v>0</v>
      </c>
      <c r="CL66">
        <v>0</v>
      </c>
      <c r="CM66">
        <v>0</v>
      </c>
      <c r="CN66">
        <v>1</v>
      </c>
      <c r="CO66">
        <v>2</v>
      </c>
      <c r="CP66">
        <v>0.5</v>
      </c>
      <c r="CQ66">
        <v>5</v>
      </c>
      <c r="CR66">
        <v>6</v>
      </c>
      <c r="CS66">
        <v>0.83333333333333304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</row>
    <row r="67" spans="3:121">
      <c r="C67" s="51"/>
      <c r="D67" s="16">
        <f>B46</f>
        <v>2</v>
      </c>
      <c r="E67" s="5"/>
      <c r="F67" s="5"/>
      <c r="G67" s="17"/>
      <c r="H67" s="20">
        <f>B45</f>
        <v>0</v>
      </c>
      <c r="I67" s="21"/>
      <c r="J67" s="24">
        <f>B45</f>
        <v>0</v>
      </c>
      <c r="K67" s="27">
        <f>B45</f>
        <v>0</v>
      </c>
      <c r="L67" s="11"/>
      <c r="M67" s="11"/>
      <c r="N67" s="11"/>
      <c r="O67" s="11"/>
      <c r="P67" s="11"/>
      <c r="Q67" s="21">
        <f>B45</f>
        <v>0</v>
      </c>
      <c r="R67" s="24">
        <f>B45</f>
        <v>0</v>
      </c>
      <c r="S67" s="12"/>
      <c r="T67" s="4">
        <f>B48</f>
        <v>5</v>
      </c>
      <c r="U67" s="5"/>
      <c r="V67" s="5"/>
      <c r="W67" s="6"/>
      <c r="Z67" t="s">
        <v>100</v>
      </c>
      <c r="AA67" t="s">
        <v>79</v>
      </c>
      <c r="AB67">
        <v>1</v>
      </c>
      <c r="AC67">
        <v>96</v>
      </c>
      <c r="AD67">
        <v>1</v>
      </c>
      <c r="AE67">
        <v>53</v>
      </c>
      <c r="AF67" s="1">
        <f t="shared" si="34"/>
        <v>0</v>
      </c>
      <c r="AG67" s="1">
        <f t="shared" si="35"/>
        <v>2</v>
      </c>
      <c r="AH67" s="1">
        <f t="shared" si="36"/>
        <v>3</v>
      </c>
      <c r="AI67" s="1">
        <f t="shared" si="37"/>
        <v>4</v>
      </c>
      <c r="AJ67" s="1">
        <f t="shared" si="38"/>
        <v>1</v>
      </c>
      <c r="AK67" s="1">
        <f t="shared" si="39"/>
        <v>10</v>
      </c>
      <c r="AL67" s="1">
        <f t="shared" si="40"/>
        <v>13</v>
      </c>
      <c r="AM67" s="1">
        <f t="shared" si="41"/>
        <v>3</v>
      </c>
      <c r="AN67" s="1">
        <f t="shared" si="42"/>
        <v>8</v>
      </c>
      <c r="AO67" s="1">
        <f t="shared" si="43"/>
        <v>6</v>
      </c>
      <c r="AP67" s="1">
        <f t="shared" si="44"/>
        <v>1</v>
      </c>
      <c r="AQ67" s="1">
        <f t="shared" si="45"/>
        <v>0</v>
      </c>
      <c r="AR67" s="1">
        <f t="shared" si="46"/>
        <v>1</v>
      </c>
      <c r="AS67" s="1">
        <f t="shared" si="47"/>
        <v>0</v>
      </c>
      <c r="AT67" s="1">
        <f t="shared" si="48"/>
        <v>0</v>
      </c>
      <c r="AU67" s="1">
        <f t="shared" si="49"/>
        <v>0</v>
      </c>
      <c r="AX67" t="s">
        <v>100</v>
      </c>
      <c r="AY67" t="s">
        <v>79</v>
      </c>
      <c r="AZ67">
        <v>1</v>
      </c>
      <c r="BA67">
        <v>96</v>
      </c>
      <c r="BB67">
        <v>1</v>
      </c>
      <c r="BC67">
        <v>53</v>
      </c>
      <c r="BD67">
        <v>55</v>
      </c>
      <c r="BE67">
        <v>51.5625</v>
      </c>
      <c r="BF67">
        <v>0.96363636363636396</v>
      </c>
      <c r="BG67">
        <v>1.85185185185185E-2</v>
      </c>
      <c r="BH67">
        <v>0.79629629629629595</v>
      </c>
      <c r="BI67">
        <v>0.18518518518518501</v>
      </c>
      <c r="BJ67">
        <v>1</v>
      </c>
      <c r="BK67">
        <v>1</v>
      </c>
      <c r="BL67">
        <v>0.9375</v>
      </c>
      <c r="BM67">
        <v>1</v>
      </c>
      <c r="BN67">
        <v>41</v>
      </c>
      <c r="BO67">
        <v>43</v>
      </c>
      <c r="BP67">
        <v>40.3125</v>
      </c>
      <c r="BQ67">
        <v>0.95348837209302295</v>
      </c>
      <c r="BR67">
        <v>10</v>
      </c>
      <c r="BS67">
        <v>10</v>
      </c>
      <c r="BT67">
        <v>9.375</v>
      </c>
      <c r="BU67">
        <v>1</v>
      </c>
      <c r="BV67">
        <v>0</v>
      </c>
      <c r="BW67">
        <v>0</v>
      </c>
      <c r="BX67">
        <v>0</v>
      </c>
      <c r="BY67">
        <v>2</v>
      </c>
      <c r="BZ67">
        <v>2</v>
      </c>
      <c r="CA67">
        <v>1</v>
      </c>
      <c r="CB67">
        <v>3</v>
      </c>
      <c r="CC67">
        <v>3</v>
      </c>
      <c r="CD67">
        <v>1</v>
      </c>
      <c r="CE67">
        <v>4</v>
      </c>
      <c r="CF67">
        <v>4</v>
      </c>
      <c r="CG67">
        <v>1</v>
      </c>
      <c r="CH67">
        <v>1</v>
      </c>
      <c r="CI67">
        <v>1</v>
      </c>
      <c r="CJ67">
        <v>1</v>
      </c>
      <c r="CK67">
        <v>10</v>
      </c>
      <c r="CL67">
        <v>11</v>
      </c>
      <c r="CM67">
        <v>0.90909090909090895</v>
      </c>
      <c r="CN67">
        <v>13</v>
      </c>
      <c r="CO67">
        <v>13</v>
      </c>
      <c r="CP67">
        <v>1</v>
      </c>
      <c r="CQ67">
        <v>3</v>
      </c>
      <c r="CR67">
        <v>3</v>
      </c>
      <c r="CS67">
        <v>1</v>
      </c>
      <c r="CT67">
        <v>8</v>
      </c>
      <c r="CU67">
        <v>9</v>
      </c>
      <c r="CV67">
        <v>0.88888888888888895</v>
      </c>
      <c r="CW67">
        <v>6</v>
      </c>
      <c r="CX67">
        <v>6</v>
      </c>
      <c r="CY67">
        <v>1</v>
      </c>
      <c r="CZ67">
        <v>1</v>
      </c>
      <c r="DA67">
        <v>1</v>
      </c>
      <c r="DB67">
        <v>1</v>
      </c>
      <c r="DC67">
        <v>0</v>
      </c>
      <c r="DD67">
        <v>0</v>
      </c>
      <c r="DE67">
        <v>0</v>
      </c>
      <c r="DF67">
        <v>1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</row>
    <row r="68" spans="3:121">
      <c r="C68" s="51"/>
      <c r="D68" s="16"/>
      <c r="E68" s="5"/>
      <c r="F68" s="5"/>
      <c r="G68" s="17"/>
      <c r="H68" s="4"/>
      <c r="I68" s="22"/>
      <c r="J68" s="25"/>
      <c r="K68" s="28"/>
      <c r="L68" s="5"/>
      <c r="M68" s="5"/>
      <c r="N68" s="5"/>
      <c r="O68" s="5"/>
      <c r="P68" s="5"/>
      <c r="Q68" s="22"/>
      <c r="R68" s="25"/>
      <c r="S68" s="17"/>
      <c r="T68" s="4"/>
      <c r="U68" s="5"/>
      <c r="V68" s="5"/>
      <c r="W68" s="6"/>
      <c r="Z68" t="s">
        <v>101</v>
      </c>
      <c r="AA68" t="s">
        <v>79</v>
      </c>
      <c r="AB68">
        <v>1</v>
      </c>
      <c r="AC68">
        <v>96</v>
      </c>
      <c r="AD68">
        <v>1</v>
      </c>
      <c r="AE68">
        <v>12</v>
      </c>
      <c r="AF68" s="1">
        <f t="shared" si="34"/>
        <v>0</v>
      </c>
      <c r="AG68" s="1">
        <f t="shared" si="35"/>
        <v>6</v>
      </c>
      <c r="AH68" s="1">
        <f t="shared" si="36"/>
        <v>0</v>
      </c>
      <c r="AI68" s="1">
        <f t="shared" si="37"/>
        <v>1</v>
      </c>
      <c r="AJ68" s="1">
        <f t="shared" si="38"/>
        <v>1</v>
      </c>
      <c r="AK68" s="1">
        <f t="shared" si="39"/>
        <v>0</v>
      </c>
      <c r="AL68" s="1">
        <f t="shared" si="40"/>
        <v>1</v>
      </c>
      <c r="AM68" s="1">
        <f t="shared" si="41"/>
        <v>0</v>
      </c>
      <c r="AN68" s="1">
        <f t="shared" si="42"/>
        <v>0</v>
      </c>
      <c r="AO68" s="1">
        <f t="shared" si="43"/>
        <v>0</v>
      </c>
      <c r="AP68" s="1">
        <f t="shared" si="44"/>
        <v>0</v>
      </c>
      <c r="AQ68" s="1">
        <f t="shared" si="45"/>
        <v>0</v>
      </c>
      <c r="AR68" s="1">
        <f t="shared" si="46"/>
        <v>0</v>
      </c>
      <c r="AS68" s="1">
        <f t="shared" si="47"/>
        <v>0</v>
      </c>
      <c r="AT68" s="1">
        <f t="shared" si="48"/>
        <v>0</v>
      </c>
      <c r="AU68" s="1">
        <f t="shared" si="49"/>
        <v>0</v>
      </c>
      <c r="AX68" t="s">
        <v>101</v>
      </c>
      <c r="AY68" t="s">
        <v>79</v>
      </c>
      <c r="AZ68">
        <v>1</v>
      </c>
      <c r="BA68">
        <v>96</v>
      </c>
      <c r="BB68">
        <v>1</v>
      </c>
      <c r="BC68">
        <v>12</v>
      </c>
      <c r="BD68">
        <v>12</v>
      </c>
      <c r="BE68">
        <v>11.25</v>
      </c>
      <c r="BF68">
        <v>1</v>
      </c>
      <c r="BG68">
        <v>0</v>
      </c>
      <c r="BH68">
        <v>0.11111111111111099</v>
      </c>
      <c r="BI68">
        <v>0.88888888888888895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0.9375</v>
      </c>
      <c r="BQ68">
        <v>1</v>
      </c>
      <c r="BR68">
        <v>8</v>
      </c>
      <c r="BS68">
        <v>8</v>
      </c>
      <c r="BT68">
        <v>7.5</v>
      </c>
      <c r="BU68">
        <v>1</v>
      </c>
      <c r="BV68">
        <v>0</v>
      </c>
      <c r="BW68">
        <v>0</v>
      </c>
      <c r="BX68">
        <v>0</v>
      </c>
      <c r="BY68">
        <v>6</v>
      </c>
      <c r="BZ68">
        <v>6</v>
      </c>
      <c r="CA68">
        <v>1</v>
      </c>
      <c r="CB68">
        <v>0</v>
      </c>
      <c r="CC68">
        <v>0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</row>
    <row r="69" spans="3:121">
      <c r="C69" s="51"/>
      <c r="D69" s="16"/>
      <c r="E69" s="5"/>
      <c r="F69" s="5"/>
      <c r="G69" s="17"/>
      <c r="H69" s="4"/>
      <c r="I69" s="22"/>
      <c r="J69" s="25"/>
      <c r="K69" s="10">
        <f>B44</f>
        <v>0</v>
      </c>
      <c r="L69" s="11"/>
      <c r="M69" s="11"/>
      <c r="N69" s="11"/>
      <c r="O69" s="11"/>
      <c r="P69" s="12"/>
      <c r="Q69" s="22"/>
      <c r="R69" s="25"/>
      <c r="S69" s="17"/>
      <c r="T69" s="4"/>
      <c r="U69" s="5"/>
      <c r="V69" s="5"/>
      <c r="W69" s="6"/>
      <c r="Z69" t="s">
        <v>141</v>
      </c>
      <c r="AA69" t="s">
        <v>126</v>
      </c>
      <c r="AB69">
        <v>1</v>
      </c>
      <c r="AC69">
        <v>96</v>
      </c>
      <c r="AD69">
        <v>1</v>
      </c>
      <c r="AE69">
        <v>18</v>
      </c>
      <c r="AF69" s="1">
        <f t="shared" si="34"/>
        <v>0</v>
      </c>
      <c r="AG69" s="1">
        <f t="shared" si="35"/>
        <v>0</v>
      </c>
      <c r="AH69" s="1">
        <f t="shared" si="36"/>
        <v>0</v>
      </c>
      <c r="AI69" s="1">
        <f t="shared" si="37"/>
        <v>0</v>
      </c>
      <c r="AJ69" s="1">
        <f t="shared" si="38"/>
        <v>2</v>
      </c>
      <c r="AK69" s="1">
        <f t="shared" si="39"/>
        <v>2</v>
      </c>
      <c r="AL69" s="1">
        <f t="shared" si="40"/>
        <v>6</v>
      </c>
      <c r="AM69" s="1">
        <f t="shared" si="41"/>
        <v>0</v>
      </c>
      <c r="AN69" s="1">
        <f t="shared" si="42"/>
        <v>3</v>
      </c>
      <c r="AO69" s="1">
        <f t="shared" si="43"/>
        <v>2</v>
      </c>
      <c r="AP69" s="1">
        <f t="shared" si="44"/>
        <v>1</v>
      </c>
      <c r="AQ69" s="1">
        <f t="shared" si="45"/>
        <v>1</v>
      </c>
      <c r="AR69" s="1">
        <f t="shared" si="46"/>
        <v>0</v>
      </c>
      <c r="AS69" s="1">
        <f t="shared" si="47"/>
        <v>1</v>
      </c>
      <c r="AT69" s="1">
        <f t="shared" si="48"/>
        <v>0</v>
      </c>
      <c r="AU69" s="1">
        <f t="shared" si="49"/>
        <v>0</v>
      </c>
      <c r="AX69" t="s">
        <v>141</v>
      </c>
      <c r="AY69" t="s">
        <v>126</v>
      </c>
      <c r="AZ69">
        <v>1</v>
      </c>
      <c r="BA69">
        <v>96</v>
      </c>
      <c r="BB69">
        <v>1</v>
      </c>
      <c r="BC69">
        <v>18</v>
      </c>
      <c r="BD69">
        <v>20</v>
      </c>
      <c r="BE69">
        <v>18.75</v>
      </c>
      <c r="BF69">
        <v>0.9</v>
      </c>
      <c r="BG69">
        <v>0.15</v>
      </c>
      <c r="BH69">
        <v>0.75</v>
      </c>
      <c r="BI69">
        <v>0.1</v>
      </c>
      <c r="BJ69">
        <v>2</v>
      </c>
      <c r="BK69">
        <v>3</v>
      </c>
      <c r="BL69">
        <v>2.8125</v>
      </c>
      <c r="BM69">
        <v>0.66666666666666696</v>
      </c>
      <c r="BN69">
        <v>14</v>
      </c>
      <c r="BO69">
        <v>15</v>
      </c>
      <c r="BP69">
        <v>14.0625</v>
      </c>
      <c r="BQ69">
        <v>0.93333333333333302</v>
      </c>
      <c r="BR69">
        <v>2</v>
      </c>
      <c r="BS69">
        <v>2</v>
      </c>
      <c r="BT69">
        <v>1.875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2</v>
      </c>
      <c r="CJ69">
        <v>1</v>
      </c>
      <c r="CK69">
        <v>2</v>
      </c>
      <c r="CL69">
        <v>2</v>
      </c>
      <c r="CM69">
        <v>1</v>
      </c>
      <c r="CN69">
        <v>6</v>
      </c>
      <c r="CO69">
        <v>6</v>
      </c>
      <c r="CP69">
        <v>1</v>
      </c>
      <c r="CQ69">
        <v>0</v>
      </c>
      <c r="CR69">
        <v>0</v>
      </c>
      <c r="CS69">
        <v>0</v>
      </c>
      <c r="CT69">
        <v>3</v>
      </c>
      <c r="CU69">
        <v>4</v>
      </c>
      <c r="CV69">
        <v>0.75</v>
      </c>
      <c r="CW69">
        <v>2</v>
      </c>
      <c r="CX69">
        <v>2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2</v>
      </c>
      <c r="DE69">
        <v>0.5</v>
      </c>
      <c r="DF69">
        <v>0</v>
      </c>
      <c r="DG69">
        <v>0</v>
      </c>
      <c r="DH69">
        <v>0</v>
      </c>
      <c r="DI69">
        <v>1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</row>
    <row r="70" spans="3:121">
      <c r="C70" s="51"/>
      <c r="D70" s="18"/>
      <c r="E70" s="8"/>
      <c r="F70" s="8"/>
      <c r="G70" s="19"/>
      <c r="H70" s="13"/>
      <c r="I70" s="23"/>
      <c r="J70" s="26"/>
      <c r="K70" s="13"/>
      <c r="L70" s="14"/>
      <c r="M70" s="14"/>
      <c r="N70" s="14"/>
      <c r="O70" s="14"/>
      <c r="P70" s="15"/>
      <c r="Q70" s="23"/>
      <c r="R70" s="26"/>
      <c r="S70" s="15"/>
      <c r="T70" s="7"/>
      <c r="U70" s="8"/>
      <c r="V70" s="8"/>
      <c r="W70" s="9"/>
    </row>
    <row r="71" spans="3:121">
      <c r="Z71" t="s">
        <v>79</v>
      </c>
      <c r="AF71" s="1">
        <f>SUMIFS(AF42:AF69,$AA42:$AA69,"USA")</f>
        <v>0</v>
      </c>
      <c r="AG71" s="1">
        <f t="shared" ref="AG71:AM71" si="50">SUMIFS(AG42:AG69,$AA42:$AA69,"USA")</f>
        <v>9</v>
      </c>
      <c r="AH71" s="1">
        <f t="shared" si="50"/>
        <v>9</v>
      </c>
      <c r="AI71" s="1">
        <f t="shared" si="50"/>
        <v>9</v>
      </c>
      <c r="AJ71" s="1">
        <f t="shared" si="50"/>
        <v>13</v>
      </c>
      <c r="AK71" s="1">
        <f t="shared" si="50"/>
        <v>36</v>
      </c>
      <c r="AL71" s="1">
        <f t="shared" si="50"/>
        <v>51</v>
      </c>
      <c r="AM71" s="1">
        <f t="shared" si="50"/>
        <v>39</v>
      </c>
      <c r="AN71" s="1">
        <f t="shared" ref="AN71:AU71" si="51">SUMIFS(AN42:AN69,$AA42:$AA69,"USA")</f>
        <v>45</v>
      </c>
      <c r="AO71" s="1">
        <f t="shared" si="51"/>
        <v>36</v>
      </c>
      <c r="AP71" s="1">
        <f t="shared" si="51"/>
        <v>46</v>
      </c>
      <c r="AQ71" s="1">
        <f t="shared" si="51"/>
        <v>47</v>
      </c>
      <c r="AR71" s="1">
        <f t="shared" si="51"/>
        <v>24</v>
      </c>
      <c r="AS71" s="1">
        <f t="shared" si="51"/>
        <v>27</v>
      </c>
      <c r="AT71" s="1">
        <f t="shared" si="51"/>
        <v>9</v>
      </c>
      <c r="AU71" s="1">
        <f t="shared" si="51"/>
        <v>0</v>
      </c>
    </row>
    <row r="72" spans="3:121">
      <c r="Z72" t="s">
        <v>126</v>
      </c>
      <c r="AF72" s="1">
        <f>SUMIFS(AF42:AF69,$AA$42:$AA$69,"CRC")</f>
        <v>0</v>
      </c>
      <c r="AG72" s="1">
        <f t="shared" ref="AG72:AM72" si="52">SUMIFS(AG42:AG69,$AA$42:$AA$69,"CRC")</f>
        <v>10</v>
      </c>
      <c r="AH72" s="1">
        <f t="shared" si="52"/>
        <v>18</v>
      </c>
      <c r="AI72" s="1">
        <f>SUMIFS(AI42:AI69,$AA$42:$AA$69,"CRC")</f>
        <v>22</v>
      </c>
      <c r="AJ72" s="1">
        <f t="shared" si="52"/>
        <v>25</v>
      </c>
      <c r="AK72" s="1">
        <f t="shared" si="52"/>
        <v>31</v>
      </c>
      <c r="AL72" s="1">
        <f t="shared" si="52"/>
        <v>48</v>
      </c>
      <c r="AM72" s="1">
        <f t="shared" si="52"/>
        <v>34</v>
      </c>
      <c r="AN72" s="1">
        <f t="shared" ref="AN72:AU72" si="53">SUMIFS(AN42:AN69,$AA$42:$AA$69,"CRC")</f>
        <v>10</v>
      </c>
      <c r="AO72" s="1">
        <f t="shared" si="53"/>
        <v>19</v>
      </c>
      <c r="AP72" s="1">
        <f t="shared" si="53"/>
        <v>10</v>
      </c>
      <c r="AQ72" s="1">
        <f t="shared" si="53"/>
        <v>6</v>
      </c>
      <c r="AR72" s="1">
        <f t="shared" si="53"/>
        <v>3</v>
      </c>
      <c r="AS72" s="1">
        <f t="shared" si="53"/>
        <v>4</v>
      </c>
      <c r="AT72" s="1">
        <f t="shared" si="53"/>
        <v>0</v>
      </c>
      <c r="AU72" s="1">
        <f t="shared" si="53"/>
        <v>0</v>
      </c>
    </row>
    <row r="81" spans="1:121">
      <c r="A81" s="3" t="s">
        <v>142</v>
      </c>
      <c r="C81" s="51"/>
      <c r="D81" s="29">
        <f>B95</f>
        <v>4</v>
      </c>
      <c r="E81" s="30"/>
      <c r="F81" s="30"/>
      <c r="G81" s="37"/>
      <c r="H81" s="29">
        <f>B98</f>
        <v>2</v>
      </c>
      <c r="I81" s="31"/>
      <c r="J81" s="35">
        <f>B98</f>
        <v>2</v>
      </c>
      <c r="K81" s="29">
        <f>B99</f>
        <v>0</v>
      </c>
      <c r="L81" s="30"/>
      <c r="M81" s="30"/>
      <c r="N81" s="30"/>
      <c r="O81" s="30"/>
      <c r="P81" s="37"/>
      <c r="Q81" s="46">
        <f>B98</f>
        <v>2</v>
      </c>
      <c r="R81" s="35">
        <f>B98</f>
        <v>2</v>
      </c>
      <c r="S81" s="37"/>
      <c r="T81" s="29">
        <f>B97</f>
        <v>3</v>
      </c>
      <c r="U81" s="30"/>
      <c r="V81" s="30"/>
      <c r="W81" s="37"/>
      <c r="Z81" t="s">
        <v>0</v>
      </c>
      <c r="AA81" t="s">
        <v>1</v>
      </c>
      <c r="AB81" t="s">
        <v>2</v>
      </c>
      <c r="AC81" t="s">
        <v>3</v>
      </c>
      <c r="AD81" t="s">
        <v>4</v>
      </c>
      <c r="AE81" t="s">
        <v>5</v>
      </c>
      <c r="AF81" s="1" t="s">
        <v>24</v>
      </c>
      <c r="AG81" s="1" t="s">
        <v>27</v>
      </c>
      <c r="AH81" s="1" t="s">
        <v>30</v>
      </c>
      <c r="AI81" s="1" t="s">
        <v>33</v>
      </c>
      <c r="AJ81" s="1" t="s">
        <v>36</v>
      </c>
      <c r="AK81" s="1" t="s">
        <v>39</v>
      </c>
      <c r="AL81" s="1" t="s">
        <v>42</v>
      </c>
      <c r="AM81" s="1" t="s">
        <v>45</v>
      </c>
      <c r="AN81" s="1" t="s">
        <v>48</v>
      </c>
      <c r="AO81" s="1" t="s">
        <v>51</v>
      </c>
      <c r="AP81" s="1" t="s">
        <v>54</v>
      </c>
      <c r="AQ81" s="1" t="s">
        <v>57</v>
      </c>
      <c r="AR81" s="1" t="s">
        <v>60</v>
      </c>
      <c r="AS81" s="1" t="s">
        <v>63</v>
      </c>
      <c r="AT81" s="1" t="s">
        <v>66</v>
      </c>
      <c r="AU81" s="1" t="s">
        <v>69</v>
      </c>
      <c r="AX81" t="s">
        <v>0</v>
      </c>
      <c r="AY81" t="s">
        <v>1</v>
      </c>
      <c r="AZ81" t="s">
        <v>2</v>
      </c>
      <c r="BA81" t="s">
        <v>3</v>
      </c>
      <c r="BB81" t="s">
        <v>4</v>
      </c>
      <c r="BC81" t="s">
        <v>5</v>
      </c>
      <c r="BD81" t="s">
        <v>6</v>
      </c>
      <c r="BE81" t="s">
        <v>7</v>
      </c>
      <c r="BF81" t="s">
        <v>8</v>
      </c>
      <c r="BG81" t="s">
        <v>9</v>
      </c>
      <c r="BH81" t="s">
        <v>10</v>
      </c>
      <c r="BI81" t="s">
        <v>11</v>
      </c>
      <c r="BJ81" t="s">
        <v>12</v>
      </c>
      <c r="BK81" t="s">
        <v>13</v>
      </c>
      <c r="BL81" t="s">
        <v>14</v>
      </c>
      <c r="BM81" t="s">
        <v>15</v>
      </c>
      <c r="BN81" t="s">
        <v>16</v>
      </c>
      <c r="BO81" t="s">
        <v>17</v>
      </c>
      <c r="BP81" t="s">
        <v>18</v>
      </c>
      <c r="BQ81" t="s">
        <v>19</v>
      </c>
      <c r="BR81" t="s">
        <v>20</v>
      </c>
      <c r="BS81" t="s">
        <v>21</v>
      </c>
      <c r="BT81" t="s">
        <v>22</v>
      </c>
      <c r="BU81" t="s">
        <v>23</v>
      </c>
      <c r="BV81" t="s">
        <v>24</v>
      </c>
      <c r="BW81" t="s">
        <v>25</v>
      </c>
      <c r="BX81" t="s">
        <v>26</v>
      </c>
      <c r="BY81" t="s">
        <v>27</v>
      </c>
      <c r="BZ81" t="s">
        <v>28</v>
      </c>
      <c r="CA81" t="s">
        <v>29</v>
      </c>
      <c r="CB81" t="s">
        <v>30</v>
      </c>
      <c r="CC81" t="s">
        <v>31</v>
      </c>
      <c r="CD81" t="s">
        <v>32</v>
      </c>
      <c r="CE81" t="s">
        <v>33</v>
      </c>
      <c r="CF81" t="s">
        <v>34</v>
      </c>
      <c r="CG81" t="s">
        <v>35</v>
      </c>
      <c r="CH81" t="s">
        <v>36</v>
      </c>
      <c r="CI81" t="s">
        <v>37</v>
      </c>
      <c r="CJ81" t="s">
        <v>38</v>
      </c>
      <c r="CK81" t="s">
        <v>39</v>
      </c>
      <c r="CL81" t="s">
        <v>40</v>
      </c>
      <c r="CM81" t="s">
        <v>41</v>
      </c>
      <c r="CN81" t="s">
        <v>42</v>
      </c>
      <c r="CO81" t="s">
        <v>43</v>
      </c>
      <c r="CP81" t="s">
        <v>44</v>
      </c>
      <c r="CQ81" t="s">
        <v>45</v>
      </c>
      <c r="CR81" t="s">
        <v>46</v>
      </c>
      <c r="CS81" t="s">
        <v>47</v>
      </c>
      <c r="CT81" t="s">
        <v>48</v>
      </c>
      <c r="CU81" t="s">
        <v>49</v>
      </c>
      <c r="CV81" t="s">
        <v>50</v>
      </c>
      <c r="CW81" t="s">
        <v>51</v>
      </c>
      <c r="CX81" t="s">
        <v>52</v>
      </c>
      <c r="CY81" t="s">
        <v>53</v>
      </c>
      <c r="CZ81" t="s">
        <v>54</v>
      </c>
      <c r="DA81" t="s">
        <v>55</v>
      </c>
      <c r="DB81" t="s">
        <v>56</v>
      </c>
      <c r="DC81" t="s">
        <v>57</v>
      </c>
      <c r="DD81" t="s">
        <v>58</v>
      </c>
      <c r="DE81" t="s">
        <v>59</v>
      </c>
      <c r="DF81" t="s">
        <v>60</v>
      </c>
      <c r="DG81" t="s">
        <v>61</v>
      </c>
      <c r="DH81" t="s">
        <v>62</v>
      </c>
      <c r="DI81" t="s">
        <v>63</v>
      </c>
      <c r="DJ81" t="s">
        <v>64</v>
      </c>
      <c r="DK81" t="s">
        <v>65</v>
      </c>
      <c r="DL81" t="s">
        <v>66</v>
      </c>
      <c r="DM81" t="s">
        <v>67</v>
      </c>
      <c r="DN81" t="s">
        <v>68</v>
      </c>
      <c r="DO81" t="s">
        <v>69</v>
      </c>
      <c r="DP81" t="s">
        <v>70</v>
      </c>
      <c r="DQ81" t="s">
        <v>71</v>
      </c>
    </row>
    <row r="82" spans="1:121">
      <c r="A82" t="s">
        <v>0</v>
      </c>
      <c r="B82" s="50" t="s">
        <v>90</v>
      </c>
      <c r="C82" s="51"/>
      <c r="D82" s="16"/>
      <c r="E82" s="5"/>
      <c r="F82" s="5"/>
      <c r="G82" s="6"/>
      <c r="H82" s="16"/>
      <c r="I82" s="22"/>
      <c r="J82" s="25"/>
      <c r="K82" s="18"/>
      <c r="L82" s="8"/>
      <c r="M82" s="8"/>
      <c r="N82" s="8"/>
      <c r="O82" s="8"/>
      <c r="P82" s="9"/>
      <c r="Q82" s="47"/>
      <c r="R82" s="25"/>
      <c r="S82" s="6"/>
      <c r="T82" s="16"/>
      <c r="U82" s="5"/>
      <c r="V82" s="5"/>
      <c r="W82" s="6"/>
      <c r="Z82" t="s">
        <v>78</v>
      </c>
      <c r="AA82" t="s">
        <v>79</v>
      </c>
      <c r="AB82">
        <v>1</v>
      </c>
      <c r="AC82">
        <v>94</v>
      </c>
      <c r="AD82">
        <v>1</v>
      </c>
      <c r="AE82">
        <v>63</v>
      </c>
      <c r="AF82" s="1">
        <f>BV82</f>
        <v>0</v>
      </c>
      <c r="AG82" s="1">
        <f>BY82</f>
        <v>0</v>
      </c>
      <c r="AH82" s="1">
        <f>CB82</f>
        <v>1</v>
      </c>
      <c r="AI82" s="1">
        <f>CE82</f>
        <v>2</v>
      </c>
      <c r="AJ82" s="1">
        <f>CH82</f>
        <v>0</v>
      </c>
      <c r="AK82" s="1">
        <f>CK82</f>
        <v>6</v>
      </c>
      <c r="AL82" s="1">
        <f>CN82</f>
        <v>7</v>
      </c>
      <c r="AM82" s="1">
        <f>CQ82</f>
        <v>2</v>
      </c>
      <c r="AN82" s="1">
        <f>CT82</f>
        <v>7</v>
      </c>
      <c r="AO82" s="1">
        <f>CW82</f>
        <v>15</v>
      </c>
      <c r="AP82" s="1">
        <f>CZ82</f>
        <v>8</v>
      </c>
      <c r="AQ82" s="1">
        <f>DC82</f>
        <v>1</v>
      </c>
      <c r="AR82" s="1">
        <f>DF82</f>
        <v>5</v>
      </c>
      <c r="AS82" s="1">
        <f>DI82</f>
        <v>3</v>
      </c>
      <c r="AT82" s="1">
        <f>DL82</f>
        <v>0</v>
      </c>
      <c r="AU82" s="1">
        <f>DO82</f>
        <v>0</v>
      </c>
      <c r="AX82" t="s">
        <v>78</v>
      </c>
      <c r="AY82" t="s">
        <v>79</v>
      </c>
      <c r="AZ82">
        <v>1</v>
      </c>
      <c r="BA82">
        <v>94</v>
      </c>
      <c r="BB82">
        <v>1</v>
      </c>
      <c r="BC82">
        <v>63</v>
      </c>
      <c r="BD82">
        <v>73</v>
      </c>
      <c r="BE82">
        <v>69.893617021276597</v>
      </c>
      <c r="BF82">
        <v>0.86301369863013699</v>
      </c>
      <c r="BG82">
        <v>0.203125</v>
      </c>
      <c r="BH82">
        <v>0.75</v>
      </c>
      <c r="BI82">
        <v>4.6875E-2</v>
      </c>
      <c r="BJ82">
        <v>9</v>
      </c>
      <c r="BK82">
        <v>13</v>
      </c>
      <c r="BL82">
        <v>12.4468085106383</v>
      </c>
      <c r="BM82">
        <v>0.69230769230769196</v>
      </c>
      <c r="BN82">
        <v>45</v>
      </c>
      <c r="BO82">
        <v>48</v>
      </c>
      <c r="BP82">
        <v>45.957446808510603</v>
      </c>
      <c r="BQ82">
        <v>0.9375</v>
      </c>
      <c r="BR82">
        <v>3</v>
      </c>
      <c r="BS82">
        <v>3</v>
      </c>
      <c r="BT82">
        <v>2.87234042553191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1</v>
      </c>
      <c r="CD82">
        <v>1</v>
      </c>
      <c r="CE82">
        <v>2</v>
      </c>
      <c r="CF82">
        <v>2</v>
      </c>
      <c r="CG82">
        <v>1</v>
      </c>
      <c r="CH82">
        <v>0</v>
      </c>
      <c r="CI82">
        <v>0</v>
      </c>
      <c r="CJ82">
        <v>0</v>
      </c>
      <c r="CK82">
        <v>6</v>
      </c>
      <c r="CL82">
        <v>7</v>
      </c>
      <c r="CM82">
        <v>0.85714285714285698</v>
      </c>
      <c r="CN82">
        <v>7</v>
      </c>
      <c r="CO82">
        <v>7</v>
      </c>
      <c r="CP82">
        <v>1</v>
      </c>
      <c r="CQ82">
        <v>2</v>
      </c>
      <c r="CR82">
        <v>2</v>
      </c>
      <c r="CS82">
        <v>1</v>
      </c>
      <c r="CT82">
        <v>7</v>
      </c>
      <c r="CU82">
        <v>9</v>
      </c>
      <c r="CV82">
        <v>0.77777777777777801</v>
      </c>
      <c r="CW82">
        <v>15</v>
      </c>
      <c r="CX82">
        <v>15</v>
      </c>
      <c r="CY82">
        <v>1</v>
      </c>
      <c r="CZ82">
        <v>8</v>
      </c>
      <c r="DA82">
        <v>8</v>
      </c>
      <c r="DB82">
        <v>1</v>
      </c>
      <c r="DC82">
        <v>1</v>
      </c>
      <c r="DD82">
        <v>2</v>
      </c>
      <c r="DE82">
        <v>0.5</v>
      </c>
      <c r="DF82">
        <v>5</v>
      </c>
      <c r="DG82">
        <v>6</v>
      </c>
      <c r="DH82">
        <v>0.83333333333333304</v>
      </c>
      <c r="DI82">
        <v>3</v>
      </c>
      <c r="DJ82">
        <v>5</v>
      </c>
      <c r="DK82">
        <v>0.6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</row>
    <row r="83" spans="1:121">
      <c r="A83" t="s">
        <v>106</v>
      </c>
      <c r="B83">
        <f>1+MATCH(B82,Z82:Z110)</f>
        <v>13</v>
      </c>
      <c r="C83" s="51"/>
      <c r="D83" s="16"/>
      <c r="E83" s="5"/>
      <c r="F83" s="5"/>
      <c r="G83" s="6"/>
      <c r="H83" s="16"/>
      <c r="I83" s="22"/>
      <c r="J83" s="25"/>
      <c r="K83" s="5">
        <f>B98</f>
        <v>2</v>
      </c>
      <c r="L83" s="5"/>
      <c r="M83" s="5"/>
      <c r="N83" s="5"/>
      <c r="O83" s="5"/>
      <c r="P83" s="5"/>
      <c r="Q83" s="22"/>
      <c r="R83" s="25"/>
      <c r="S83" s="6"/>
      <c r="T83" s="16"/>
      <c r="U83" s="5"/>
      <c r="V83" s="5"/>
      <c r="W83" s="6"/>
      <c r="Z83" t="s">
        <v>143</v>
      </c>
      <c r="AA83" t="s">
        <v>144</v>
      </c>
      <c r="AB83">
        <v>1</v>
      </c>
      <c r="AC83">
        <v>68</v>
      </c>
      <c r="AD83">
        <v>1</v>
      </c>
      <c r="AE83">
        <v>8</v>
      </c>
      <c r="AF83" s="1">
        <f t="shared" ref="AF83:AF109" si="54">BV83</f>
        <v>0</v>
      </c>
      <c r="AG83" s="1">
        <f t="shared" ref="AG83:AG109" si="55">BY83</f>
        <v>0</v>
      </c>
      <c r="AH83" s="1">
        <f t="shared" ref="AH83:AH109" si="56">CB83</f>
        <v>0</v>
      </c>
      <c r="AI83" s="1">
        <f t="shared" ref="AI83:AI109" si="57">CE83</f>
        <v>0</v>
      </c>
      <c r="AJ83" s="1">
        <f t="shared" ref="AJ83:AJ109" si="58">CH83</f>
        <v>0</v>
      </c>
      <c r="AK83" s="1">
        <f t="shared" ref="AK83:AK109" si="59">CK83</f>
        <v>0</v>
      </c>
      <c r="AL83" s="1">
        <f t="shared" ref="AL83:AL109" si="60">CN83</f>
        <v>4</v>
      </c>
      <c r="AM83" s="1">
        <f t="shared" ref="AM83:AM109" si="61">CQ83</f>
        <v>0</v>
      </c>
      <c r="AN83" s="1">
        <f t="shared" ref="AN83:AN109" si="62">CT83</f>
        <v>2</v>
      </c>
      <c r="AO83" s="1">
        <f t="shared" ref="AO83:AO109" si="63">CW83</f>
        <v>1</v>
      </c>
      <c r="AP83" s="1">
        <f t="shared" ref="AP83:AP109" si="64">CZ83</f>
        <v>0</v>
      </c>
      <c r="AQ83" s="1">
        <f t="shared" ref="AQ83:AQ109" si="65">DC83</f>
        <v>0</v>
      </c>
      <c r="AR83" s="1">
        <f t="shared" ref="AR83:AR109" si="66">DF83</f>
        <v>0</v>
      </c>
      <c r="AS83" s="1">
        <f t="shared" ref="AS83:AS109" si="67">DI83</f>
        <v>1</v>
      </c>
      <c r="AT83" s="1">
        <f t="shared" ref="AT83:AT109" si="68">DL83</f>
        <v>0</v>
      </c>
      <c r="AU83" s="1">
        <f t="shared" ref="AU83:AU109" si="69">DO83</f>
        <v>0</v>
      </c>
      <c r="AX83" t="s">
        <v>143</v>
      </c>
      <c r="AY83" t="s">
        <v>144</v>
      </c>
      <c r="AZ83">
        <v>1</v>
      </c>
      <c r="BA83">
        <v>68</v>
      </c>
      <c r="BB83">
        <v>1</v>
      </c>
      <c r="BC83">
        <v>8</v>
      </c>
      <c r="BD83">
        <v>12</v>
      </c>
      <c r="BE83">
        <v>15.882352941176499</v>
      </c>
      <c r="BF83">
        <v>0.66666666666666696</v>
      </c>
      <c r="BG83">
        <v>8.3333333333333301E-2</v>
      </c>
      <c r="BH83">
        <v>0.91666666666666696</v>
      </c>
      <c r="BI83">
        <v>0</v>
      </c>
      <c r="BJ83">
        <v>1</v>
      </c>
      <c r="BK83">
        <v>1</v>
      </c>
      <c r="BL83">
        <v>1.3235294117647101</v>
      </c>
      <c r="BM83">
        <v>1</v>
      </c>
      <c r="BN83">
        <v>7</v>
      </c>
      <c r="BO83">
        <v>11</v>
      </c>
      <c r="BP83">
        <v>14.5588235294118</v>
      </c>
      <c r="BQ83">
        <v>0.63636363636363602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4</v>
      </c>
      <c r="CO83">
        <v>6</v>
      </c>
      <c r="CP83">
        <v>0.66666666666666696</v>
      </c>
      <c r="CQ83">
        <v>0</v>
      </c>
      <c r="CR83">
        <v>0</v>
      </c>
      <c r="CS83">
        <v>0</v>
      </c>
      <c r="CT83">
        <v>2</v>
      </c>
      <c r="CU83">
        <v>3</v>
      </c>
      <c r="CV83">
        <v>0.66666666666666696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</row>
    <row r="84" spans="1:121">
      <c r="A84" s="2" t="s">
        <v>107</v>
      </c>
      <c r="B84" s="2">
        <f>VLOOKUP(B82,Z82:AU115,7,FALSE)</f>
        <v>0</v>
      </c>
      <c r="C84" s="51"/>
      <c r="D84" s="16"/>
      <c r="E84" s="5"/>
      <c r="F84" s="5"/>
      <c r="G84" s="6"/>
      <c r="H84" s="18"/>
      <c r="I84" s="44"/>
      <c r="J84" s="45"/>
      <c r="K84" s="8"/>
      <c r="L84" s="8"/>
      <c r="M84" s="8"/>
      <c r="N84" s="8"/>
      <c r="O84" s="8"/>
      <c r="P84" s="8"/>
      <c r="Q84" s="44"/>
      <c r="R84" s="45"/>
      <c r="S84" s="9"/>
      <c r="T84" s="16"/>
      <c r="U84" s="5"/>
      <c r="V84" s="5"/>
      <c r="W84" s="6"/>
      <c r="Z84" t="s">
        <v>82</v>
      </c>
      <c r="AA84" t="s">
        <v>79</v>
      </c>
      <c r="AB84">
        <v>1</v>
      </c>
      <c r="AC84">
        <v>45</v>
      </c>
      <c r="AD84">
        <v>1</v>
      </c>
      <c r="AE84">
        <v>7</v>
      </c>
      <c r="AF84" s="1">
        <f t="shared" si="54"/>
        <v>0</v>
      </c>
      <c r="AG84" s="1">
        <f t="shared" si="55"/>
        <v>0</v>
      </c>
      <c r="AH84" s="1">
        <f t="shared" si="56"/>
        <v>0</v>
      </c>
      <c r="AI84" s="1">
        <f t="shared" si="57"/>
        <v>0</v>
      </c>
      <c r="AJ84" s="1">
        <f t="shared" si="58"/>
        <v>0</v>
      </c>
      <c r="AK84" s="1">
        <f t="shared" si="59"/>
        <v>0</v>
      </c>
      <c r="AL84" s="1">
        <f t="shared" si="60"/>
        <v>0</v>
      </c>
      <c r="AM84" s="1">
        <f t="shared" si="61"/>
        <v>0</v>
      </c>
      <c r="AN84" s="1">
        <f t="shared" si="62"/>
        <v>0</v>
      </c>
      <c r="AO84" s="1">
        <f t="shared" si="63"/>
        <v>1</v>
      </c>
      <c r="AP84" s="1">
        <f t="shared" si="64"/>
        <v>2</v>
      </c>
      <c r="AQ84" s="1">
        <f t="shared" si="65"/>
        <v>0</v>
      </c>
      <c r="AR84" s="1">
        <f t="shared" si="66"/>
        <v>0</v>
      </c>
      <c r="AS84" s="1">
        <f t="shared" si="67"/>
        <v>4</v>
      </c>
      <c r="AT84" s="1">
        <f t="shared" si="68"/>
        <v>0</v>
      </c>
      <c r="AU84" s="1">
        <f t="shared" si="69"/>
        <v>0</v>
      </c>
      <c r="AX84" t="s">
        <v>82</v>
      </c>
      <c r="AY84" t="s">
        <v>79</v>
      </c>
      <c r="AZ84">
        <v>1</v>
      </c>
      <c r="BA84">
        <v>45</v>
      </c>
      <c r="BB84">
        <v>1</v>
      </c>
      <c r="BC84">
        <v>7</v>
      </c>
      <c r="BD84">
        <v>13</v>
      </c>
      <c r="BE84">
        <v>26</v>
      </c>
      <c r="BF84">
        <v>0.53846153846153799</v>
      </c>
      <c r="BG84">
        <v>0.46153846153846201</v>
      </c>
      <c r="BH84">
        <v>0.53846153846153799</v>
      </c>
      <c r="BI84">
        <v>0</v>
      </c>
      <c r="BJ84">
        <v>4</v>
      </c>
      <c r="BK84">
        <v>6</v>
      </c>
      <c r="BL84">
        <v>12</v>
      </c>
      <c r="BM84">
        <v>0.66666666666666696</v>
      </c>
      <c r="BN84">
        <v>3</v>
      </c>
      <c r="BO84">
        <v>7</v>
      </c>
      <c r="BP84">
        <v>14</v>
      </c>
      <c r="BQ84">
        <v>0.42857142857142899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1</v>
      </c>
      <c r="CY84">
        <v>1</v>
      </c>
      <c r="CZ84">
        <v>2</v>
      </c>
      <c r="DA84">
        <v>6</v>
      </c>
      <c r="DB84">
        <v>0.33333333333333298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4</v>
      </c>
      <c r="DJ84">
        <v>5</v>
      </c>
      <c r="DK84">
        <v>0.8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</row>
    <row r="85" spans="1:121">
      <c r="A85" s="2" t="s">
        <v>108</v>
      </c>
      <c r="B85" s="2">
        <f>VLOOKUP(B82,Z82:AU115,8,FALSE)</f>
        <v>0</v>
      </c>
      <c r="C85" s="51" t="s">
        <v>105</v>
      </c>
      <c r="D85" s="16">
        <f>B95</f>
        <v>4</v>
      </c>
      <c r="E85" s="5"/>
      <c r="F85" s="5"/>
      <c r="G85" s="5"/>
      <c r="H85" s="5"/>
      <c r="I85" s="22"/>
      <c r="J85" s="35">
        <f>B96</f>
        <v>0</v>
      </c>
      <c r="K85" s="30"/>
      <c r="L85" s="30"/>
      <c r="M85" s="30"/>
      <c r="N85" s="30"/>
      <c r="O85" s="30"/>
      <c r="P85" s="30"/>
      <c r="Q85" s="31"/>
      <c r="R85" s="25">
        <f>B97</f>
        <v>3</v>
      </c>
      <c r="S85" s="5"/>
      <c r="T85" s="5"/>
      <c r="U85" s="5"/>
      <c r="V85" s="5"/>
      <c r="W85" s="6"/>
      <c r="Z85" t="s">
        <v>145</v>
      </c>
      <c r="AA85" t="s">
        <v>144</v>
      </c>
      <c r="AB85">
        <v>1</v>
      </c>
      <c r="AC85">
        <v>94</v>
      </c>
      <c r="AD85">
        <v>1</v>
      </c>
      <c r="AE85">
        <v>12</v>
      </c>
      <c r="AF85" s="1">
        <f t="shared" si="54"/>
        <v>0</v>
      </c>
      <c r="AG85" s="1">
        <f t="shared" si="55"/>
        <v>5</v>
      </c>
      <c r="AH85" s="1">
        <f t="shared" si="56"/>
        <v>0</v>
      </c>
      <c r="AI85" s="1">
        <f t="shared" si="57"/>
        <v>6</v>
      </c>
      <c r="AJ85" s="1">
        <f t="shared" si="58"/>
        <v>0</v>
      </c>
      <c r="AK85" s="1">
        <f t="shared" si="59"/>
        <v>0</v>
      </c>
      <c r="AL85" s="1">
        <f t="shared" si="60"/>
        <v>0</v>
      </c>
      <c r="AM85" s="1">
        <f t="shared" si="61"/>
        <v>0</v>
      </c>
      <c r="AN85" s="1">
        <f t="shared" si="62"/>
        <v>0</v>
      </c>
      <c r="AO85" s="1">
        <f t="shared" si="63"/>
        <v>0</v>
      </c>
      <c r="AP85" s="1">
        <f t="shared" si="64"/>
        <v>0</v>
      </c>
      <c r="AQ85" s="1">
        <f t="shared" si="65"/>
        <v>0</v>
      </c>
      <c r="AR85" s="1">
        <f t="shared" si="66"/>
        <v>0</v>
      </c>
      <c r="AS85" s="1">
        <f t="shared" si="67"/>
        <v>0</v>
      </c>
      <c r="AT85" s="1">
        <f t="shared" si="68"/>
        <v>0</v>
      </c>
      <c r="AU85" s="1">
        <f t="shared" si="69"/>
        <v>0</v>
      </c>
      <c r="AX85" t="s">
        <v>145</v>
      </c>
      <c r="AY85" t="s">
        <v>144</v>
      </c>
      <c r="AZ85">
        <v>1</v>
      </c>
      <c r="BA85">
        <v>94</v>
      </c>
      <c r="BB85">
        <v>1</v>
      </c>
      <c r="BC85">
        <v>12</v>
      </c>
      <c r="BD85">
        <v>19</v>
      </c>
      <c r="BE85">
        <v>18.1914893617021</v>
      </c>
      <c r="BF85">
        <v>0.63157894736842102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11</v>
      </c>
      <c r="BS85">
        <v>13</v>
      </c>
      <c r="BT85">
        <v>12.4468085106383</v>
      </c>
      <c r="BU85">
        <v>0.84615384615384603</v>
      </c>
      <c r="BV85">
        <v>0</v>
      </c>
      <c r="BW85">
        <v>0</v>
      </c>
      <c r="BX85">
        <v>0</v>
      </c>
      <c r="BY85">
        <v>5</v>
      </c>
      <c r="BZ85">
        <v>6</v>
      </c>
      <c r="CA85">
        <v>0.83333333333333304</v>
      </c>
      <c r="CB85">
        <v>0</v>
      </c>
      <c r="CC85">
        <v>0</v>
      </c>
      <c r="CD85">
        <v>0</v>
      </c>
      <c r="CE85">
        <v>6</v>
      </c>
      <c r="CF85">
        <v>6</v>
      </c>
      <c r="CG85">
        <v>1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</row>
    <row r="86" spans="1:121">
      <c r="A86" s="2" t="s">
        <v>109</v>
      </c>
      <c r="B86" s="2">
        <f>VLOOKUP(B82,Z82:AU115,9,FALSE)</f>
        <v>4</v>
      </c>
      <c r="C86" s="51"/>
      <c r="D86" s="16"/>
      <c r="E86" s="5"/>
      <c r="F86" s="5"/>
      <c r="G86" s="5"/>
      <c r="H86" s="5"/>
      <c r="I86" s="22"/>
      <c r="J86" s="25"/>
      <c r="K86" s="5"/>
      <c r="L86" s="5"/>
      <c r="M86" s="5"/>
      <c r="N86" s="5"/>
      <c r="O86" s="5"/>
      <c r="P86" s="5"/>
      <c r="Q86" s="22"/>
      <c r="R86" s="25"/>
      <c r="S86" s="5"/>
      <c r="T86" s="5"/>
      <c r="U86" s="5"/>
      <c r="V86" s="5"/>
      <c r="W86" s="6"/>
      <c r="Z86" t="s">
        <v>146</v>
      </c>
      <c r="AA86" t="s">
        <v>144</v>
      </c>
      <c r="AB86">
        <v>1</v>
      </c>
      <c r="AC86">
        <v>94</v>
      </c>
      <c r="AD86">
        <v>1</v>
      </c>
      <c r="AE86">
        <v>11</v>
      </c>
      <c r="AF86" s="1">
        <f t="shared" si="54"/>
        <v>0</v>
      </c>
      <c r="AG86" s="1">
        <f t="shared" si="55"/>
        <v>0</v>
      </c>
      <c r="AH86" s="1">
        <f t="shared" si="56"/>
        <v>3</v>
      </c>
      <c r="AI86" s="1">
        <f t="shared" si="57"/>
        <v>0</v>
      </c>
      <c r="AJ86" s="1">
        <f t="shared" si="58"/>
        <v>0</v>
      </c>
      <c r="AK86" s="1">
        <f t="shared" si="59"/>
        <v>3</v>
      </c>
      <c r="AL86" s="1">
        <f t="shared" si="60"/>
        <v>0</v>
      </c>
      <c r="AM86" s="1">
        <f t="shared" si="61"/>
        <v>0</v>
      </c>
      <c r="AN86" s="1">
        <f t="shared" si="62"/>
        <v>0</v>
      </c>
      <c r="AO86" s="1">
        <f t="shared" si="63"/>
        <v>0</v>
      </c>
      <c r="AP86" s="1">
        <f t="shared" si="64"/>
        <v>0</v>
      </c>
      <c r="AQ86" s="1">
        <f t="shared" si="65"/>
        <v>0</v>
      </c>
      <c r="AR86" s="1">
        <f t="shared" si="66"/>
        <v>0</v>
      </c>
      <c r="AS86" s="1">
        <f t="shared" si="67"/>
        <v>0</v>
      </c>
      <c r="AT86" s="1">
        <f t="shared" si="68"/>
        <v>0</v>
      </c>
      <c r="AU86" s="1">
        <f t="shared" si="69"/>
        <v>0</v>
      </c>
      <c r="AX86" t="s">
        <v>146</v>
      </c>
      <c r="AY86" t="s">
        <v>144</v>
      </c>
      <c r="AZ86">
        <v>1</v>
      </c>
      <c r="BA86">
        <v>94</v>
      </c>
      <c r="BB86">
        <v>1</v>
      </c>
      <c r="BC86">
        <v>11</v>
      </c>
      <c r="BD86">
        <v>16</v>
      </c>
      <c r="BE86">
        <v>15.319148936170199</v>
      </c>
      <c r="BF86">
        <v>0.6875</v>
      </c>
      <c r="BG86">
        <v>0.11111111111111099</v>
      </c>
      <c r="BH86">
        <v>0.33333333333333298</v>
      </c>
      <c r="BI86">
        <v>0.55555555555555602</v>
      </c>
      <c r="BJ86">
        <v>0</v>
      </c>
      <c r="BK86">
        <v>1</v>
      </c>
      <c r="BL86">
        <v>0.95744680851063801</v>
      </c>
      <c r="BM86">
        <v>0</v>
      </c>
      <c r="BN86">
        <v>3</v>
      </c>
      <c r="BO86">
        <v>3</v>
      </c>
      <c r="BP86">
        <v>2.87234042553191</v>
      </c>
      <c r="BQ86">
        <v>1</v>
      </c>
      <c r="BR86">
        <v>3</v>
      </c>
      <c r="BS86">
        <v>5</v>
      </c>
      <c r="BT86">
        <v>4.7872340425531901</v>
      </c>
      <c r="BU86">
        <v>0.6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3</v>
      </c>
      <c r="CC86">
        <v>5</v>
      </c>
      <c r="CD86">
        <v>0.6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3</v>
      </c>
      <c r="CL86">
        <v>3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</row>
    <row r="87" spans="1:121">
      <c r="A87" s="2" t="s">
        <v>110</v>
      </c>
      <c r="B87" s="2">
        <f>VLOOKUP(B82,Z82:AU115,10,FALSE)</f>
        <v>1</v>
      </c>
      <c r="C87" s="51"/>
      <c r="D87" s="16"/>
      <c r="E87" s="5"/>
      <c r="F87" s="5"/>
      <c r="G87" s="5"/>
      <c r="H87" s="5"/>
      <c r="I87" s="22"/>
      <c r="J87" s="25"/>
      <c r="K87" s="5"/>
      <c r="L87" s="5"/>
      <c r="M87" s="5"/>
      <c r="N87" s="5"/>
      <c r="O87" s="5"/>
      <c r="P87" s="5"/>
      <c r="Q87" s="22"/>
      <c r="R87" s="25"/>
      <c r="S87" s="5"/>
      <c r="T87" s="5"/>
      <c r="U87" s="5"/>
      <c r="V87" s="5"/>
      <c r="W87" s="6"/>
      <c r="Z87" t="s">
        <v>147</v>
      </c>
      <c r="AA87" t="s">
        <v>144</v>
      </c>
      <c r="AB87">
        <v>1</v>
      </c>
      <c r="AC87">
        <v>94</v>
      </c>
      <c r="AD87">
        <v>1</v>
      </c>
      <c r="AE87">
        <v>9</v>
      </c>
      <c r="AF87" s="1">
        <f t="shared" si="54"/>
        <v>0</v>
      </c>
      <c r="AG87" s="1">
        <f t="shared" si="55"/>
        <v>0</v>
      </c>
      <c r="AH87" s="1">
        <f t="shared" si="56"/>
        <v>3</v>
      </c>
      <c r="AI87" s="1">
        <f t="shared" si="57"/>
        <v>3</v>
      </c>
      <c r="AJ87" s="1">
        <f t="shared" si="58"/>
        <v>0</v>
      </c>
      <c r="AK87" s="1">
        <f t="shared" si="59"/>
        <v>3</v>
      </c>
      <c r="AL87" s="1">
        <f t="shared" si="60"/>
        <v>0</v>
      </c>
      <c r="AM87" s="1">
        <f t="shared" si="61"/>
        <v>0</v>
      </c>
      <c r="AN87" s="1">
        <f t="shared" si="62"/>
        <v>0</v>
      </c>
      <c r="AO87" s="1">
        <f t="shared" si="63"/>
        <v>0</v>
      </c>
      <c r="AP87" s="1">
        <f t="shared" si="64"/>
        <v>0</v>
      </c>
      <c r="AQ87" s="1">
        <f t="shared" si="65"/>
        <v>0</v>
      </c>
      <c r="AR87" s="1">
        <f t="shared" si="66"/>
        <v>0</v>
      </c>
      <c r="AS87" s="1">
        <f t="shared" si="67"/>
        <v>0</v>
      </c>
      <c r="AT87" s="1">
        <f t="shared" si="68"/>
        <v>0</v>
      </c>
      <c r="AU87" s="1">
        <f t="shared" si="69"/>
        <v>0</v>
      </c>
      <c r="AX87" t="s">
        <v>147</v>
      </c>
      <c r="AY87" t="s">
        <v>144</v>
      </c>
      <c r="AZ87">
        <v>1</v>
      </c>
      <c r="BA87">
        <v>94</v>
      </c>
      <c r="BB87">
        <v>1</v>
      </c>
      <c r="BC87">
        <v>9</v>
      </c>
      <c r="BD87">
        <v>14</v>
      </c>
      <c r="BE87">
        <v>13.4042553191489</v>
      </c>
      <c r="BF87">
        <v>0.64285714285714302</v>
      </c>
      <c r="BG87">
        <v>0</v>
      </c>
      <c r="BH87">
        <v>0.33333333333333298</v>
      </c>
      <c r="BI87">
        <v>0.66666666666666696</v>
      </c>
      <c r="BJ87">
        <v>0</v>
      </c>
      <c r="BK87">
        <v>0</v>
      </c>
      <c r="BL87">
        <v>0</v>
      </c>
      <c r="BM87">
        <v>0</v>
      </c>
      <c r="BN87">
        <v>3</v>
      </c>
      <c r="BO87">
        <v>4</v>
      </c>
      <c r="BP87">
        <v>3.8297872340425498</v>
      </c>
      <c r="BQ87">
        <v>0.75</v>
      </c>
      <c r="BR87">
        <v>6</v>
      </c>
      <c r="BS87">
        <v>8</v>
      </c>
      <c r="BT87">
        <v>7.6595744680851103</v>
      </c>
      <c r="BU87">
        <v>0.75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3</v>
      </c>
      <c r="CC87">
        <v>4</v>
      </c>
      <c r="CD87">
        <v>0.75</v>
      </c>
      <c r="CE87">
        <v>3</v>
      </c>
      <c r="CF87">
        <v>4</v>
      </c>
      <c r="CG87">
        <v>0.75</v>
      </c>
      <c r="CH87">
        <v>0</v>
      </c>
      <c r="CI87">
        <v>0</v>
      </c>
      <c r="CJ87">
        <v>0</v>
      </c>
      <c r="CK87">
        <v>3</v>
      </c>
      <c r="CL87">
        <v>4</v>
      </c>
      <c r="CM87">
        <v>0.75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</row>
    <row r="88" spans="1:121">
      <c r="A88" s="2" t="s">
        <v>111</v>
      </c>
      <c r="B88" s="2">
        <f>VLOOKUP(B82,Z82:AU115,11,FALSE)</f>
        <v>0</v>
      </c>
      <c r="C88" s="51"/>
      <c r="D88" s="16"/>
      <c r="E88" s="5"/>
      <c r="F88" s="5"/>
      <c r="G88" s="5"/>
      <c r="H88" s="5"/>
      <c r="I88" s="22"/>
      <c r="J88" s="25"/>
      <c r="K88" s="5"/>
      <c r="L88" s="5"/>
      <c r="M88" s="5"/>
      <c r="N88" s="5"/>
      <c r="O88" s="5"/>
      <c r="P88" s="5"/>
      <c r="Q88" s="22"/>
      <c r="R88" s="25"/>
      <c r="S88" s="5"/>
      <c r="T88" s="5"/>
      <c r="U88" s="5"/>
      <c r="V88" s="5"/>
      <c r="W88" s="6"/>
      <c r="Z88" t="s">
        <v>86</v>
      </c>
      <c r="AA88" t="s">
        <v>79</v>
      </c>
      <c r="AB88">
        <v>1</v>
      </c>
      <c r="AC88">
        <v>94</v>
      </c>
      <c r="AD88">
        <v>1</v>
      </c>
      <c r="AE88">
        <v>29</v>
      </c>
      <c r="AF88" s="1">
        <f t="shared" si="54"/>
        <v>0</v>
      </c>
      <c r="AG88" s="1">
        <f t="shared" si="55"/>
        <v>0</v>
      </c>
      <c r="AH88" s="1">
        <f t="shared" si="56"/>
        <v>0</v>
      </c>
      <c r="AI88" s="1">
        <f t="shared" si="57"/>
        <v>0</v>
      </c>
      <c r="AJ88" s="1">
        <f t="shared" si="58"/>
        <v>0</v>
      </c>
      <c r="AK88" s="1">
        <f t="shared" si="59"/>
        <v>5</v>
      </c>
      <c r="AL88" s="1">
        <f t="shared" si="60"/>
        <v>1</v>
      </c>
      <c r="AM88" s="1">
        <f t="shared" si="61"/>
        <v>2</v>
      </c>
      <c r="AN88" s="1">
        <f t="shared" si="62"/>
        <v>6</v>
      </c>
      <c r="AO88" s="1">
        <f t="shared" si="63"/>
        <v>0</v>
      </c>
      <c r="AP88" s="1">
        <f t="shared" si="64"/>
        <v>2</v>
      </c>
      <c r="AQ88" s="1">
        <f t="shared" si="65"/>
        <v>2</v>
      </c>
      <c r="AR88" s="1">
        <f t="shared" si="66"/>
        <v>2</v>
      </c>
      <c r="AS88" s="1">
        <f t="shared" si="67"/>
        <v>8</v>
      </c>
      <c r="AT88" s="1">
        <f t="shared" si="68"/>
        <v>0</v>
      </c>
      <c r="AU88" s="1">
        <f t="shared" si="69"/>
        <v>0</v>
      </c>
      <c r="AX88" t="s">
        <v>86</v>
      </c>
      <c r="AY88" t="s">
        <v>79</v>
      </c>
      <c r="AZ88">
        <v>1</v>
      </c>
      <c r="BA88">
        <v>94</v>
      </c>
      <c r="BB88">
        <v>1</v>
      </c>
      <c r="BC88">
        <v>29</v>
      </c>
      <c r="BD88">
        <v>32</v>
      </c>
      <c r="BE88">
        <v>30.638297872340399</v>
      </c>
      <c r="BF88">
        <v>0.90625</v>
      </c>
      <c r="BG88">
        <v>0.45161290322580599</v>
      </c>
      <c r="BH88">
        <v>0.54838709677419395</v>
      </c>
      <c r="BI88">
        <v>0</v>
      </c>
      <c r="BJ88">
        <v>12</v>
      </c>
      <c r="BK88">
        <v>14</v>
      </c>
      <c r="BL88">
        <v>13.4042553191489</v>
      </c>
      <c r="BM88">
        <v>0.85714285714285698</v>
      </c>
      <c r="BN88">
        <v>16</v>
      </c>
      <c r="BO88">
        <v>17</v>
      </c>
      <c r="BP88">
        <v>16.2765957446809</v>
      </c>
      <c r="BQ88">
        <v>0.94117647058823495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5</v>
      </c>
      <c r="CL88">
        <v>5</v>
      </c>
      <c r="CM88">
        <v>1</v>
      </c>
      <c r="CN88">
        <v>1</v>
      </c>
      <c r="CO88">
        <v>1</v>
      </c>
      <c r="CP88">
        <v>1</v>
      </c>
      <c r="CQ88">
        <v>2</v>
      </c>
      <c r="CR88">
        <v>2</v>
      </c>
      <c r="CS88">
        <v>1</v>
      </c>
      <c r="CT88">
        <v>6</v>
      </c>
      <c r="CU88">
        <v>6</v>
      </c>
      <c r="CV88">
        <v>1</v>
      </c>
      <c r="CW88">
        <v>0</v>
      </c>
      <c r="CX88">
        <v>1</v>
      </c>
      <c r="CY88">
        <v>0</v>
      </c>
      <c r="CZ88">
        <v>2</v>
      </c>
      <c r="DA88">
        <v>2</v>
      </c>
      <c r="DB88">
        <v>1</v>
      </c>
      <c r="DC88">
        <v>2</v>
      </c>
      <c r="DD88">
        <v>3</v>
      </c>
      <c r="DE88">
        <v>0.66666666666666696</v>
      </c>
      <c r="DF88">
        <v>2</v>
      </c>
      <c r="DG88">
        <v>2</v>
      </c>
      <c r="DH88">
        <v>1</v>
      </c>
      <c r="DI88">
        <v>8</v>
      </c>
      <c r="DJ88">
        <v>9</v>
      </c>
      <c r="DK88">
        <v>0.88888888888888895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</row>
    <row r="89" spans="1:121">
      <c r="A89" s="2" t="s">
        <v>112</v>
      </c>
      <c r="B89" s="2">
        <f>VLOOKUP(B82,Z82:AU115,12,FALSE)</f>
        <v>6</v>
      </c>
      <c r="C89" s="51"/>
      <c r="D89" s="16"/>
      <c r="E89" s="5"/>
      <c r="F89" s="5"/>
      <c r="G89" s="5"/>
      <c r="H89" s="5"/>
      <c r="I89" s="22"/>
      <c r="J89" s="25"/>
      <c r="K89" s="5"/>
      <c r="L89" s="5"/>
      <c r="M89" s="5"/>
      <c r="N89" s="5"/>
      <c r="O89" s="5"/>
      <c r="P89" s="5"/>
      <c r="Q89" s="22"/>
      <c r="R89" s="25"/>
      <c r="S89" s="5"/>
      <c r="T89" s="5"/>
      <c r="U89" s="5"/>
      <c r="V89" s="5"/>
      <c r="W89" s="6"/>
      <c r="Z89" t="s">
        <v>134</v>
      </c>
      <c r="AA89" t="s">
        <v>79</v>
      </c>
      <c r="AB89">
        <v>1</v>
      </c>
      <c r="AC89">
        <v>11</v>
      </c>
      <c r="AD89">
        <v>0</v>
      </c>
      <c r="AE89">
        <v>5</v>
      </c>
      <c r="AF89" s="1">
        <f t="shared" si="54"/>
        <v>0</v>
      </c>
      <c r="AG89" s="1">
        <f t="shared" si="55"/>
        <v>0</v>
      </c>
      <c r="AH89" s="1">
        <f t="shared" si="56"/>
        <v>1</v>
      </c>
      <c r="AI89" s="1">
        <f t="shared" si="57"/>
        <v>0</v>
      </c>
      <c r="AJ89" s="1">
        <f t="shared" si="58"/>
        <v>0</v>
      </c>
      <c r="AK89" s="1">
        <f t="shared" si="59"/>
        <v>4</v>
      </c>
      <c r="AL89" s="1">
        <f t="shared" si="60"/>
        <v>0</v>
      </c>
      <c r="AM89" s="1">
        <f t="shared" si="61"/>
        <v>0</v>
      </c>
      <c r="AN89" s="1">
        <f t="shared" si="62"/>
        <v>0</v>
      </c>
      <c r="AO89" s="1">
        <f t="shared" si="63"/>
        <v>0</v>
      </c>
      <c r="AP89" s="1">
        <f t="shared" si="64"/>
        <v>0</v>
      </c>
      <c r="AQ89" s="1">
        <f t="shared" si="65"/>
        <v>0</v>
      </c>
      <c r="AR89" s="1">
        <f t="shared" si="66"/>
        <v>0</v>
      </c>
      <c r="AS89" s="1">
        <f t="shared" si="67"/>
        <v>0</v>
      </c>
      <c r="AT89" s="1">
        <f t="shared" si="68"/>
        <v>0</v>
      </c>
      <c r="AU89" s="1">
        <f t="shared" si="69"/>
        <v>0</v>
      </c>
      <c r="AX89" t="s">
        <v>134</v>
      </c>
      <c r="AY89" t="s">
        <v>79</v>
      </c>
      <c r="AZ89">
        <v>1</v>
      </c>
      <c r="BA89">
        <v>11</v>
      </c>
      <c r="BB89">
        <v>0</v>
      </c>
      <c r="BC89">
        <v>5</v>
      </c>
      <c r="BD89">
        <v>7</v>
      </c>
      <c r="BE89">
        <v>57.272727272727302</v>
      </c>
      <c r="BF89">
        <v>0.71428571428571397</v>
      </c>
      <c r="BG89">
        <v>0</v>
      </c>
      <c r="BH89">
        <v>0.85714285714285698</v>
      </c>
      <c r="BI89">
        <v>0.14285714285714299</v>
      </c>
      <c r="BJ89">
        <v>0</v>
      </c>
      <c r="BK89">
        <v>0</v>
      </c>
      <c r="BL89">
        <v>0</v>
      </c>
      <c r="BM89">
        <v>0</v>
      </c>
      <c r="BN89">
        <v>4</v>
      </c>
      <c r="BO89">
        <v>6</v>
      </c>
      <c r="BP89">
        <v>49.090909090909101</v>
      </c>
      <c r="BQ89">
        <v>0.66666666666666696</v>
      </c>
      <c r="BR89">
        <v>1</v>
      </c>
      <c r="BS89">
        <v>1</v>
      </c>
      <c r="BT89">
        <v>8.1818181818181799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</v>
      </c>
      <c r="CL89">
        <v>4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2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</row>
    <row r="90" spans="1:121">
      <c r="A90" s="2" t="s">
        <v>113</v>
      </c>
      <c r="B90" s="2">
        <f>VLOOKUP(B82,Z82:AU115,13,FALSE)</f>
        <v>0</v>
      </c>
      <c r="C90" s="51"/>
      <c r="D90" s="32"/>
      <c r="E90" s="33"/>
      <c r="F90" s="33"/>
      <c r="G90" s="33"/>
      <c r="H90" s="33"/>
      <c r="I90" s="34"/>
      <c r="J90" s="36"/>
      <c r="K90" s="33"/>
      <c r="L90" s="33"/>
      <c r="M90" s="33"/>
      <c r="N90" s="33"/>
      <c r="O90" s="33"/>
      <c r="P90" s="33"/>
      <c r="Q90" s="34"/>
      <c r="R90" s="36"/>
      <c r="S90" s="33"/>
      <c r="T90" s="33"/>
      <c r="U90" s="33"/>
      <c r="V90" s="33"/>
      <c r="W90" s="38"/>
      <c r="Z90" t="s">
        <v>87</v>
      </c>
      <c r="AA90" t="s">
        <v>79</v>
      </c>
      <c r="AB90">
        <v>1</v>
      </c>
      <c r="AC90">
        <v>94</v>
      </c>
      <c r="AD90">
        <v>1</v>
      </c>
      <c r="AE90">
        <v>54</v>
      </c>
      <c r="AF90" s="1">
        <f t="shared" si="54"/>
        <v>0</v>
      </c>
      <c r="AG90" s="1">
        <f t="shared" si="55"/>
        <v>0</v>
      </c>
      <c r="AH90" s="1">
        <f t="shared" si="56"/>
        <v>0</v>
      </c>
      <c r="AI90" s="1">
        <f t="shared" si="57"/>
        <v>1</v>
      </c>
      <c r="AJ90" s="1">
        <f t="shared" si="58"/>
        <v>1</v>
      </c>
      <c r="AK90" s="1">
        <f t="shared" si="59"/>
        <v>6</v>
      </c>
      <c r="AL90" s="1">
        <f t="shared" si="60"/>
        <v>9</v>
      </c>
      <c r="AM90" s="1">
        <f t="shared" si="61"/>
        <v>3</v>
      </c>
      <c r="AN90" s="1">
        <f t="shared" si="62"/>
        <v>6</v>
      </c>
      <c r="AO90" s="1">
        <f t="shared" si="63"/>
        <v>7</v>
      </c>
      <c r="AP90" s="1">
        <f t="shared" si="64"/>
        <v>8</v>
      </c>
      <c r="AQ90" s="1">
        <f t="shared" si="65"/>
        <v>1</v>
      </c>
      <c r="AR90" s="1">
        <f t="shared" si="66"/>
        <v>5</v>
      </c>
      <c r="AS90" s="1">
        <f t="shared" si="67"/>
        <v>5</v>
      </c>
      <c r="AT90" s="1">
        <f t="shared" si="68"/>
        <v>1</v>
      </c>
      <c r="AU90" s="1">
        <f t="shared" si="69"/>
        <v>0</v>
      </c>
      <c r="AX90" t="s">
        <v>87</v>
      </c>
      <c r="AY90" t="s">
        <v>79</v>
      </c>
      <c r="AZ90">
        <v>1</v>
      </c>
      <c r="BA90">
        <v>94</v>
      </c>
      <c r="BB90">
        <v>1</v>
      </c>
      <c r="BC90">
        <v>54</v>
      </c>
      <c r="BD90">
        <v>60</v>
      </c>
      <c r="BE90">
        <v>57.446808510638299</v>
      </c>
      <c r="BF90">
        <v>0.9</v>
      </c>
      <c r="BG90">
        <v>0.23728813559322001</v>
      </c>
      <c r="BH90">
        <v>0.72881355932203395</v>
      </c>
      <c r="BI90">
        <v>3.3898305084745797E-2</v>
      </c>
      <c r="BJ90">
        <v>12</v>
      </c>
      <c r="BK90">
        <v>14</v>
      </c>
      <c r="BL90">
        <v>13.4042553191489</v>
      </c>
      <c r="BM90">
        <v>0.85714285714285698</v>
      </c>
      <c r="BN90">
        <v>39</v>
      </c>
      <c r="BO90">
        <v>43</v>
      </c>
      <c r="BP90">
        <v>41.170212765957402</v>
      </c>
      <c r="BQ90">
        <v>0.90697674418604601</v>
      </c>
      <c r="BR90">
        <v>2</v>
      </c>
      <c r="BS90">
        <v>2</v>
      </c>
      <c r="BT90">
        <v>1.91489361702128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6</v>
      </c>
      <c r="CL90">
        <v>7</v>
      </c>
      <c r="CM90">
        <v>0.85714285714285698</v>
      </c>
      <c r="CN90">
        <v>9</v>
      </c>
      <c r="CO90">
        <v>11</v>
      </c>
      <c r="CP90">
        <v>0.81818181818181801</v>
      </c>
      <c r="CQ90">
        <v>3</v>
      </c>
      <c r="CR90">
        <v>3</v>
      </c>
      <c r="CS90">
        <v>1</v>
      </c>
      <c r="CT90">
        <v>6</v>
      </c>
      <c r="CU90">
        <v>6</v>
      </c>
      <c r="CV90">
        <v>1</v>
      </c>
      <c r="CW90">
        <v>7</v>
      </c>
      <c r="CX90">
        <v>8</v>
      </c>
      <c r="CY90">
        <v>0.875</v>
      </c>
      <c r="CZ90">
        <v>8</v>
      </c>
      <c r="DA90">
        <v>8</v>
      </c>
      <c r="DB90">
        <v>1</v>
      </c>
      <c r="DC90">
        <v>1</v>
      </c>
      <c r="DD90">
        <v>1</v>
      </c>
      <c r="DE90">
        <v>1</v>
      </c>
      <c r="DF90">
        <v>5</v>
      </c>
      <c r="DG90">
        <v>6</v>
      </c>
      <c r="DH90">
        <v>0.83333333333333304</v>
      </c>
      <c r="DI90">
        <v>5</v>
      </c>
      <c r="DJ90">
        <v>5</v>
      </c>
      <c r="DK90">
        <v>1</v>
      </c>
      <c r="DL90">
        <v>1</v>
      </c>
      <c r="DM90">
        <v>2</v>
      </c>
      <c r="DN90">
        <v>0.5</v>
      </c>
      <c r="DO90">
        <v>0</v>
      </c>
      <c r="DP90">
        <v>0</v>
      </c>
      <c r="DQ90">
        <v>0</v>
      </c>
    </row>
    <row r="91" spans="1:121">
      <c r="A91" s="2" t="s">
        <v>114</v>
      </c>
      <c r="B91" s="2">
        <f>VLOOKUP(B82,Z82:AU115,14,FALSE)</f>
        <v>3</v>
      </c>
      <c r="C91" s="52"/>
      <c r="D91" s="39">
        <f>B92</f>
        <v>6</v>
      </c>
      <c r="E91" s="40"/>
      <c r="F91" s="40"/>
      <c r="G91" s="40"/>
      <c r="H91" s="40"/>
      <c r="I91" s="41"/>
      <c r="J91" s="42">
        <f>B93</f>
        <v>0</v>
      </c>
      <c r="K91" s="40"/>
      <c r="L91" s="40"/>
      <c r="M91" s="40"/>
      <c r="N91" s="40"/>
      <c r="O91" s="40"/>
      <c r="P91" s="40"/>
      <c r="Q91" s="41"/>
      <c r="R91" s="42">
        <f>B94</f>
        <v>7</v>
      </c>
      <c r="S91" s="40"/>
      <c r="T91" s="40"/>
      <c r="U91" s="40"/>
      <c r="V91" s="40"/>
      <c r="W91" s="43"/>
      <c r="Z91" t="s">
        <v>148</v>
      </c>
      <c r="AA91" t="s">
        <v>144</v>
      </c>
      <c r="AB91">
        <v>1</v>
      </c>
      <c r="AC91">
        <v>26</v>
      </c>
      <c r="AD91">
        <v>0</v>
      </c>
      <c r="AE91">
        <v>2</v>
      </c>
      <c r="AF91" s="1">
        <f t="shared" si="54"/>
        <v>0</v>
      </c>
      <c r="AG91" s="1">
        <f t="shared" si="55"/>
        <v>0</v>
      </c>
      <c r="AH91" s="1">
        <f t="shared" si="56"/>
        <v>0</v>
      </c>
      <c r="AI91" s="1">
        <f t="shared" si="57"/>
        <v>0</v>
      </c>
      <c r="AJ91" s="1">
        <f t="shared" si="58"/>
        <v>0</v>
      </c>
      <c r="AK91" s="1">
        <f t="shared" si="59"/>
        <v>1</v>
      </c>
      <c r="AL91" s="1">
        <f t="shared" si="60"/>
        <v>0</v>
      </c>
      <c r="AM91" s="1">
        <f t="shared" si="61"/>
        <v>0</v>
      </c>
      <c r="AN91" s="1">
        <f t="shared" si="62"/>
        <v>0</v>
      </c>
      <c r="AO91" s="1">
        <f t="shared" si="63"/>
        <v>0</v>
      </c>
      <c r="AP91" s="1">
        <f t="shared" si="64"/>
        <v>0</v>
      </c>
      <c r="AQ91" s="1">
        <f t="shared" si="65"/>
        <v>0</v>
      </c>
      <c r="AR91" s="1">
        <f t="shared" si="66"/>
        <v>0</v>
      </c>
      <c r="AS91" s="1">
        <f t="shared" si="67"/>
        <v>1</v>
      </c>
      <c r="AT91" s="1">
        <f t="shared" si="68"/>
        <v>0</v>
      </c>
      <c r="AU91" s="1">
        <f t="shared" si="69"/>
        <v>0</v>
      </c>
      <c r="AX91" t="s">
        <v>148</v>
      </c>
      <c r="AY91" t="s">
        <v>144</v>
      </c>
      <c r="AZ91">
        <v>1</v>
      </c>
      <c r="BA91">
        <v>26</v>
      </c>
      <c r="BB91">
        <v>0</v>
      </c>
      <c r="BC91">
        <v>2</v>
      </c>
      <c r="BD91">
        <v>3</v>
      </c>
      <c r="BE91">
        <v>10.384615384615399</v>
      </c>
      <c r="BF91">
        <v>0.66666666666666696</v>
      </c>
      <c r="BG91">
        <v>0.33333333333333298</v>
      </c>
      <c r="BH91">
        <v>0.66666666666666696</v>
      </c>
      <c r="BI91">
        <v>0</v>
      </c>
      <c r="BJ91">
        <v>1</v>
      </c>
      <c r="BK91">
        <v>1</v>
      </c>
      <c r="BL91">
        <v>3.4615384615384599</v>
      </c>
      <c r="BM91">
        <v>1</v>
      </c>
      <c r="BN91">
        <v>1</v>
      </c>
      <c r="BO91">
        <v>2</v>
      </c>
      <c r="BP91">
        <v>6.9230769230769198</v>
      </c>
      <c r="BQ91">
        <v>0.5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1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1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</row>
    <row r="92" spans="1:121">
      <c r="A92" s="2" t="s">
        <v>115</v>
      </c>
      <c r="B92" s="2">
        <f>VLOOKUP(B82,Z82:AU115,15,FALSE)</f>
        <v>6</v>
      </c>
      <c r="C92" s="52"/>
      <c r="D92" s="16"/>
      <c r="E92" s="5"/>
      <c r="F92" s="5"/>
      <c r="G92" s="5"/>
      <c r="H92" s="5"/>
      <c r="I92" s="22"/>
      <c r="J92" s="25"/>
      <c r="K92" s="5"/>
      <c r="L92" s="5"/>
      <c r="M92" s="5"/>
      <c r="N92" s="5"/>
      <c r="O92" s="5"/>
      <c r="P92" s="5"/>
      <c r="Q92" s="22"/>
      <c r="R92" s="25"/>
      <c r="S92" s="5"/>
      <c r="T92" s="5"/>
      <c r="U92" s="5"/>
      <c r="V92" s="5"/>
      <c r="W92" s="6"/>
      <c r="Z92" t="s">
        <v>89</v>
      </c>
      <c r="AA92" t="s">
        <v>79</v>
      </c>
      <c r="AB92">
        <v>1</v>
      </c>
      <c r="AC92">
        <v>94</v>
      </c>
      <c r="AD92">
        <v>1</v>
      </c>
      <c r="AE92">
        <v>60</v>
      </c>
      <c r="AF92" s="1">
        <f t="shared" si="54"/>
        <v>0</v>
      </c>
      <c r="AG92" s="1">
        <f t="shared" si="55"/>
        <v>0</v>
      </c>
      <c r="AH92" s="1">
        <f t="shared" si="56"/>
        <v>0</v>
      </c>
      <c r="AI92" s="1">
        <f t="shared" si="57"/>
        <v>6</v>
      </c>
      <c r="AJ92" s="1">
        <f t="shared" si="58"/>
        <v>6</v>
      </c>
      <c r="AK92" s="1">
        <f t="shared" si="59"/>
        <v>1</v>
      </c>
      <c r="AL92" s="1">
        <f t="shared" si="60"/>
        <v>16</v>
      </c>
      <c r="AM92" s="1">
        <f t="shared" si="61"/>
        <v>13</v>
      </c>
      <c r="AN92" s="1">
        <f t="shared" si="62"/>
        <v>0</v>
      </c>
      <c r="AO92" s="1">
        <f t="shared" si="63"/>
        <v>6</v>
      </c>
      <c r="AP92" s="1">
        <f t="shared" si="64"/>
        <v>9</v>
      </c>
      <c r="AQ92" s="1">
        <f t="shared" si="65"/>
        <v>0</v>
      </c>
      <c r="AR92" s="1">
        <f t="shared" si="66"/>
        <v>0</v>
      </c>
      <c r="AS92" s="1">
        <f t="shared" si="67"/>
        <v>2</v>
      </c>
      <c r="AT92" s="1">
        <f t="shared" si="68"/>
        <v>0</v>
      </c>
      <c r="AU92" s="1">
        <f t="shared" si="69"/>
        <v>0</v>
      </c>
      <c r="AX92" t="s">
        <v>89</v>
      </c>
      <c r="AY92" t="s">
        <v>79</v>
      </c>
      <c r="AZ92">
        <v>1</v>
      </c>
      <c r="BA92">
        <v>94</v>
      </c>
      <c r="BB92">
        <v>1</v>
      </c>
      <c r="BC92">
        <v>60</v>
      </c>
      <c r="BD92">
        <v>69</v>
      </c>
      <c r="BE92">
        <v>66.063829787233999</v>
      </c>
      <c r="BF92">
        <v>0.86956521739130399</v>
      </c>
      <c r="BG92">
        <v>4.4117647058823498E-2</v>
      </c>
      <c r="BH92">
        <v>0.77941176470588203</v>
      </c>
      <c r="BI92">
        <v>0.17647058823529399</v>
      </c>
      <c r="BJ92">
        <v>2</v>
      </c>
      <c r="BK92">
        <v>3</v>
      </c>
      <c r="BL92">
        <v>2.87234042553191</v>
      </c>
      <c r="BM92">
        <v>0.66666666666666696</v>
      </c>
      <c r="BN92">
        <v>45</v>
      </c>
      <c r="BO92">
        <v>53</v>
      </c>
      <c r="BP92">
        <v>50.744680851063798</v>
      </c>
      <c r="BQ92">
        <v>0.84905660377358505</v>
      </c>
      <c r="BR92">
        <v>12</v>
      </c>
      <c r="BS92">
        <v>12</v>
      </c>
      <c r="BT92">
        <v>11.489361702127701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6</v>
      </c>
      <c r="CF92">
        <v>6</v>
      </c>
      <c r="CG92">
        <v>1</v>
      </c>
      <c r="CH92">
        <v>6</v>
      </c>
      <c r="CI92">
        <v>6</v>
      </c>
      <c r="CJ92">
        <v>1</v>
      </c>
      <c r="CK92">
        <v>1</v>
      </c>
      <c r="CL92">
        <v>2</v>
      </c>
      <c r="CM92">
        <v>0.5</v>
      </c>
      <c r="CN92">
        <v>16</v>
      </c>
      <c r="CO92">
        <v>16</v>
      </c>
      <c r="CP92">
        <v>1</v>
      </c>
      <c r="CQ92">
        <v>13</v>
      </c>
      <c r="CR92">
        <v>16</v>
      </c>
      <c r="CS92">
        <v>0.8125</v>
      </c>
      <c r="CT92">
        <v>0</v>
      </c>
      <c r="CU92">
        <v>0</v>
      </c>
      <c r="CV92">
        <v>0</v>
      </c>
      <c r="CW92">
        <v>6</v>
      </c>
      <c r="CX92">
        <v>7</v>
      </c>
      <c r="CY92">
        <v>0.85714285714285698</v>
      </c>
      <c r="CZ92">
        <v>9</v>
      </c>
      <c r="DA92">
        <v>12</v>
      </c>
      <c r="DB92">
        <v>0.75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2</v>
      </c>
      <c r="DJ92">
        <v>2</v>
      </c>
      <c r="DK92">
        <v>1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</row>
    <row r="93" spans="1:121">
      <c r="A93" s="2" t="s">
        <v>116</v>
      </c>
      <c r="B93" s="2">
        <f>VLOOKUP(B82,Z82:AU115,16,FALSE)</f>
        <v>0</v>
      </c>
      <c r="C93" s="52"/>
      <c r="D93" s="16"/>
      <c r="E93" s="5"/>
      <c r="F93" s="5"/>
      <c r="G93" s="5"/>
      <c r="H93" s="5"/>
      <c r="I93" s="22"/>
      <c r="J93" s="25"/>
      <c r="K93" s="5"/>
      <c r="L93" s="5"/>
      <c r="M93" s="5"/>
      <c r="N93" s="5"/>
      <c r="O93" s="5"/>
      <c r="P93" s="5"/>
      <c r="Q93" s="22"/>
      <c r="R93" s="25"/>
      <c r="S93" s="5"/>
      <c r="T93" s="5"/>
      <c r="U93" s="5"/>
      <c r="V93" s="5"/>
      <c r="W93" s="6"/>
      <c r="Z93" t="s">
        <v>90</v>
      </c>
      <c r="AA93" t="s">
        <v>79</v>
      </c>
      <c r="AB93">
        <v>1</v>
      </c>
      <c r="AC93">
        <v>94</v>
      </c>
      <c r="AD93">
        <v>1</v>
      </c>
      <c r="AE93">
        <v>44</v>
      </c>
      <c r="AF93" s="1">
        <f t="shared" si="54"/>
        <v>0</v>
      </c>
      <c r="AG93" s="1">
        <f t="shared" si="55"/>
        <v>0</v>
      </c>
      <c r="AH93" s="1">
        <f t="shared" si="56"/>
        <v>4</v>
      </c>
      <c r="AI93" s="1">
        <f t="shared" si="57"/>
        <v>1</v>
      </c>
      <c r="AJ93" s="1">
        <f t="shared" si="58"/>
        <v>0</v>
      </c>
      <c r="AK93" s="1">
        <f t="shared" si="59"/>
        <v>6</v>
      </c>
      <c r="AL93" s="1">
        <f t="shared" si="60"/>
        <v>0</v>
      </c>
      <c r="AM93" s="1">
        <f t="shared" si="61"/>
        <v>3</v>
      </c>
      <c r="AN93" s="1">
        <f t="shared" si="62"/>
        <v>6</v>
      </c>
      <c r="AO93" s="1">
        <f t="shared" si="63"/>
        <v>0</v>
      </c>
      <c r="AP93" s="1">
        <f t="shared" si="64"/>
        <v>7</v>
      </c>
      <c r="AQ93" s="1">
        <f t="shared" si="65"/>
        <v>4</v>
      </c>
      <c r="AR93" s="1">
        <f t="shared" si="66"/>
        <v>0</v>
      </c>
      <c r="AS93" s="1">
        <f t="shared" si="67"/>
        <v>3</v>
      </c>
      <c r="AT93" s="1">
        <f t="shared" si="68"/>
        <v>2</v>
      </c>
      <c r="AU93" s="1">
        <f t="shared" si="69"/>
        <v>0</v>
      </c>
      <c r="AX93" t="s">
        <v>90</v>
      </c>
      <c r="AY93" t="s">
        <v>79</v>
      </c>
      <c r="AZ93">
        <v>1</v>
      </c>
      <c r="BA93">
        <v>94</v>
      </c>
      <c r="BB93">
        <v>1</v>
      </c>
      <c r="BC93">
        <v>44</v>
      </c>
      <c r="BD93">
        <v>48</v>
      </c>
      <c r="BE93">
        <v>45.957446808510603</v>
      </c>
      <c r="BF93">
        <v>0.91666666666666696</v>
      </c>
      <c r="BG93">
        <v>0.27027027027027001</v>
      </c>
      <c r="BH93">
        <v>0.59459459459459496</v>
      </c>
      <c r="BI93">
        <v>0.135135135135135</v>
      </c>
      <c r="BJ93">
        <v>9</v>
      </c>
      <c r="BK93">
        <v>10</v>
      </c>
      <c r="BL93">
        <v>9.5744680851063801</v>
      </c>
      <c r="BM93">
        <v>0.9</v>
      </c>
      <c r="BN93">
        <v>22</v>
      </c>
      <c r="BO93">
        <v>22</v>
      </c>
      <c r="BP93">
        <v>21.063829787233999</v>
      </c>
      <c r="BQ93">
        <v>1</v>
      </c>
      <c r="BR93">
        <v>5</v>
      </c>
      <c r="BS93">
        <v>5</v>
      </c>
      <c r="BT93">
        <v>4.7872340425531901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4</v>
      </c>
      <c r="CC93">
        <v>4</v>
      </c>
      <c r="CD93">
        <v>1</v>
      </c>
      <c r="CE93">
        <v>1</v>
      </c>
      <c r="CF93">
        <v>1</v>
      </c>
      <c r="CG93">
        <v>1</v>
      </c>
      <c r="CH93">
        <v>0</v>
      </c>
      <c r="CI93">
        <v>0</v>
      </c>
      <c r="CJ93">
        <v>0</v>
      </c>
      <c r="CK93">
        <v>6</v>
      </c>
      <c r="CL93">
        <v>6</v>
      </c>
      <c r="CM93">
        <v>1</v>
      </c>
      <c r="CN93">
        <v>0</v>
      </c>
      <c r="CO93">
        <v>0</v>
      </c>
      <c r="CP93">
        <v>0</v>
      </c>
      <c r="CQ93">
        <v>3</v>
      </c>
      <c r="CR93">
        <v>3</v>
      </c>
      <c r="CS93">
        <v>1</v>
      </c>
      <c r="CT93">
        <v>6</v>
      </c>
      <c r="CU93">
        <v>6</v>
      </c>
      <c r="CV93">
        <v>1</v>
      </c>
      <c r="CW93">
        <v>0</v>
      </c>
      <c r="CX93">
        <v>0</v>
      </c>
      <c r="CY93">
        <v>0</v>
      </c>
      <c r="CZ93">
        <v>7</v>
      </c>
      <c r="DA93">
        <v>7</v>
      </c>
      <c r="DB93">
        <v>1</v>
      </c>
      <c r="DC93">
        <v>4</v>
      </c>
      <c r="DD93">
        <v>5</v>
      </c>
      <c r="DE93">
        <v>0.8</v>
      </c>
      <c r="DF93">
        <v>0</v>
      </c>
      <c r="DG93">
        <v>0</v>
      </c>
      <c r="DH93">
        <v>0</v>
      </c>
      <c r="DI93">
        <v>3</v>
      </c>
      <c r="DJ93">
        <v>3</v>
      </c>
      <c r="DK93">
        <v>1</v>
      </c>
      <c r="DL93">
        <v>2</v>
      </c>
      <c r="DM93">
        <v>2</v>
      </c>
      <c r="DN93">
        <v>1</v>
      </c>
      <c r="DO93">
        <v>0</v>
      </c>
      <c r="DP93">
        <v>0</v>
      </c>
      <c r="DQ93">
        <v>0</v>
      </c>
    </row>
    <row r="94" spans="1:121">
      <c r="A94" s="2" t="s">
        <v>117</v>
      </c>
      <c r="B94" s="2">
        <f>VLOOKUP(B82,Z82:AU115,17,FALSE)</f>
        <v>7</v>
      </c>
      <c r="C94" s="52"/>
      <c r="D94" s="16"/>
      <c r="E94" s="5"/>
      <c r="F94" s="5"/>
      <c r="G94" s="5"/>
      <c r="H94" s="5"/>
      <c r="I94" s="22"/>
      <c r="J94" s="25"/>
      <c r="K94" s="5"/>
      <c r="L94" s="5"/>
      <c r="M94" s="5"/>
      <c r="N94" s="5"/>
      <c r="O94" s="5"/>
      <c r="P94" s="5"/>
      <c r="Q94" s="22"/>
      <c r="R94" s="25"/>
      <c r="S94" s="5"/>
      <c r="T94" s="5"/>
      <c r="U94" s="5"/>
      <c r="V94" s="5"/>
      <c r="W94" s="6"/>
      <c r="Z94" t="s">
        <v>136</v>
      </c>
      <c r="AA94" t="s">
        <v>79</v>
      </c>
      <c r="AB94">
        <v>1</v>
      </c>
      <c r="AC94">
        <v>75</v>
      </c>
      <c r="AD94">
        <v>1</v>
      </c>
      <c r="AE94">
        <v>32</v>
      </c>
      <c r="AF94" s="1">
        <f t="shared" si="54"/>
        <v>0</v>
      </c>
      <c r="AG94" s="1">
        <f t="shared" si="55"/>
        <v>0</v>
      </c>
      <c r="AH94" s="1">
        <f t="shared" si="56"/>
        <v>0</v>
      </c>
      <c r="AI94" s="1">
        <f t="shared" si="57"/>
        <v>0</v>
      </c>
      <c r="AJ94" s="1">
        <f t="shared" si="58"/>
        <v>1</v>
      </c>
      <c r="AK94" s="1">
        <f t="shared" si="59"/>
        <v>0</v>
      </c>
      <c r="AL94" s="1">
        <f t="shared" si="60"/>
        <v>0</v>
      </c>
      <c r="AM94" s="1">
        <f t="shared" si="61"/>
        <v>4</v>
      </c>
      <c r="AN94" s="1">
        <f t="shared" si="62"/>
        <v>0</v>
      </c>
      <c r="AO94" s="1">
        <f t="shared" si="63"/>
        <v>2</v>
      </c>
      <c r="AP94" s="1">
        <f t="shared" si="64"/>
        <v>10</v>
      </c>
      <c r="AQ94" s="1">
        <f t="shared" si="65"/>
        <v>0</v>
      </c>
      <c r="AR94" s="1">
        <f t="shared" si="66"/>
        <v>0</v>
      </c>
      <c r="AS94" s="1">
        <f t="shared" si="67"/>
        <v>5</v>
      </c>
      <c r="AT94" s="1">
        <f t="shared" si="68"/>
        <v>0</v>
      </c>
      <c r="AU94" s="1">
        <f t="shared" si="69"/>
        <v>0</v>
      </c>
      <c r="AX94" t="s">
        <v>136</v>
      </c>
      <c r="AY94" t="s">
        <v>79</v>
      </c>
      <c r="AZ94">
        <v>1</v>
      </c>
      <c r="BA94">
        <v>75</v>
      </c>
      <c r="BB94">
        <v>1</v>
      </c>
      <c r="BC94">
        <v>32</v>
      </c>
      <c r="BD94">
        <v>42</v>
      </c>
      <c r="BE94">
        <v>50.4</v>
      </c>
      <c r="BF94">
        <v>0.76190476190476197</v>
      </c>
      <c r="BG94">
        <v>0.266666666666667</v>
      </c>
      <c r="BH94">
        <v>0.7</v>
      </c>
      <c r="BI94">
        <v>3.3333333333333298E-2</v>
      </c>
      <c r="BJ94">
        <v>5</v>
      </c>
      <c r="BK94">
        <v>8</v>
      </c>
      <c r="BL94">
        <v>9.6</v>
      </c>
      <c r="BM94">
        <v>0.625</v>
      </c>
      <c r="BN94">
        <v>16</v>
      </c>
      <c r="BO94">
        <v>21</v>
      </c>
      <c r="BP94">
        <v>25.2</v>
      </c>
      <c r="BQ94">
        <v>0.76190476190476197</v>
      </c>
      <c r="BR94">
        <v>1</v>
      </c>
      <c r="BS94">
        <v>1</v>
      </c>
      <c r="BT94">
        <v>1.2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1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4</v>
      </c>
      <c r="CR94">
        <v>6</v>
      </c>
      <c r="CS94">
        <v>0.66666666666666696</v>
      </c>
      <c r="CT94">
        <v>0</v>
      </c>
      <c r="CU94">
        <v>0</v>
      </c>
      <c r="CV94">
        <v>0</v>
      </c>
      <c r="CW94">
        <v>2</v>
      </c>
      <c r="CX94">
        <v>2</v>
      </c>
      <c r="CY94">
        <v>1</v>
      </c>
      <c r="CZ94">
        <v>10</v>
      </c>
      <c r="DA94">
        <v>13</v>
      </c>
      <c r="DB94">
        <v>0.76923076923076905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5</v>
      </c>
      <c r="DJ94">
        <v>8</v>
      </c>
      <c r="DK94">
        <v>0.625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</row>
    <row r="95" spans="1:121">
      <c r="A95" s="2" t="s">
        <v>118</v>
      </c>
      <c r="B95" s="2">
        <f>VLOOKUP(B82,Z82:AU115,18,FALSE)</f>
        <v>4</v>
      </c>
      <c r="C95" s="52" t="s">
        <v>104</v>
      </c>
      <c r="D95" s="18"/>
      <c r="E95" s="8"/>
      <c r="F95" s="8"/>
      <c r="G95" s="8"/>
      <c r="H95" s="8"/>
      <c r="I95" s="44"/>
      <c r="J95" s="45"/>
      <c r="K95" s="8"/>
      <c r="L95" s="8"/>
      <c r="M95" s="8"/>
      <c r="N95" s="8"/>
      <c r="O95" s="8"/>
      <c r="P95" s="8"/>
      <c r="Q95" s="44"/>
      <c r="R95" s="45"/>
      <c r="S95" s="8"/>
      <c r="T95" s="8"/>
      <c r="U95" s="8"/>
      <c r="V95" s="8"/>
      <c r="W95" s="9"/>
      <c r="Z95" t="s">
        <v>93</v>
      </c>
      <c r="AA95" t="s">
        <v>79</v>
      </c>
      <c r="AB95">
        <v>1</v>
      </c>
      <c r="AC95">
        <v>94</v>
      </c>
      <c r="AD95">
        <v>1</v>
      </c>
      <c r="AE95">
        <v>22</v>
      </c>
      <c r="AF95" s="1">
        <f t="shared" si="54"/>
        <v>0</v>
      </c>
      <c r="AG95" s="1">
        <f t="shared" si="55"/>
        <v>0</v>
      </c>
      <c r="AH95" s="1">
        <f t="shared" si="56"/>
        <v>0</v>
      </c>
      <c r="AI95" s="1">
        <f t="shared" si="57"/>
        <v>0</v>
      </c>
      <c r="AJ95" s="1">
        <f t="shared" si="58"/>
        <v>0</v>
      </c>
      <c r="AK95" s="1">
        <f t="shared" si="59"/>
        <v>2</v>
      </c>
      <c r="AL95" s="1">
        <f t="shared" si="60"/>
        <v>4</v>
      </c>
      <c r="AM95" s="1">
        <f t="shared" si="61"/>
        <v>1</v>
      </c>
      <c r="AN95" s="1">
        <f t="shared" si="62"/>
        <v>2</v>
      </c>
      <c r="AO95" s="1">
        <f t="shared" si="63"/>
        <v>3</v>
      </c>
      <c r="AP95" s="1">
        <f t="shared" si="64"/>
        <v>1</v>
      </c>
      <c r="AQ95" s="1">
        <f t="shared" si="65"/>
        <v>2</v>
      </c>
      <c r="AR95" s="1">
        <f t="shared" si="66"/>
        <v>1</v>
      </c>
      <c r="AS95" s="1">
        <f t="shared" si="67"/>
        <v>5</v>
      </c>
      <c r="AT95" s="1">
        <f t="shared" si="68"/>
        <v>0</v>
      </c>
      <c r="AU95" s="1">
        <f t="shared" si="69"/>
        <v>0</v>
      </c>
      <c r="AX95" t="s">
        <v>93</v>
      </c>
      <c r="AY95" t="s">
        <v>79</v>
      </c>
      <c r="AZ95">
        <v>1</v>
      </c>
      <c r="BA95">
        <v>94</v>
      </c>
      <c r="BB95">
        <v>1</v>
      </c>
      <c r="BC95">
        <v>22</v>
      </c>
      <c r="BD95">
        <v>27</v>
      </c>
      <c r="BE95">
        <v>25.851063829787201</v>
      </c>
      <c r="BF95">
        <v>0.81481481481481499</v>
      </c>
      <c r="BG95">
        <v>0.46153846153846201</v>
      </c>
      <c r="BH95">
        <v>0.53846153846153799</v>
      </c>
      <c r="BI95">
        <v>0</v>
      </c>
      <c r="BJ95">
        <v>8</v>
      </c>
      <c r="BK95">
        <v>12</v>
      </c>
      <c r="BL95">
        <v>11.489361702127701</v>
      </c>
      <c r="BM95">
        <v>0.66666666666666696</v>
      </c>
      <c r="BN95">
        <v>13</v>
      </c>
      <c r="BO95">
        <v>14</v>
      </c>
      <c r="BP95">
        <v>13.4042553191489</v>
      </c>
      <c r="BQ95">
        <v>0.92857142857142905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2</v>
      </c>
      <c r="CL95">
        <v>2</v>
      </c>
      <c r="CM95">
        <v>1</v>
      </c>
      <c r="CN95">
        <v>4</v>
      </c>
      <c r="CO95">
        <v>4</v>
      </c>
      <c r="CP95">
        <v>1</v>
      </c>
      <c r="CQ95">
        <v>1</v>
      </c>
      <c r="CR95">
        <v>1</v>
      </c>
      <c r="CS95">
        <v>1</v>
      </c>
      <c r="CT95">
        <v>2</v>
      </c>
      <c r="CU95">
        <v>2</v>
      </c>
      <c r="CV95">
        <v>1</v>
      </c>
      <c r="CW95">
        <v>3</v>
      </c>
      <c r="CX95">
        <v>4</v>
      </c>
      <c r="CY95">
        <v>0.75</v>
      </c>
      <c r="CZ95">
        <v>1</v>
      </c>
      <c r="DA95">
        <v>1</v>
      </c>
      <c r="DB95">
        <v>1</v>
      </c>
      <c r="DC95">
        <v>2</v>
      </c>
      <c r="DD95">
        <v>3</v>
      </c>
      <c r="DE95">
        <v>0.66666666666666696</v>
      </c>
      <c r="DF95">
        <v>1</v>
      </c>
      <c r="DG95">
        <v>3</v>
      </c>
      <c r="DH95">
        <v>0.33333333333333298</v>
      </c>
      <c r="DI95">
        <v>5</v>
      </c>
      <c r="DJ95">
        <v>6</v>
      </c>
      <c r="DK95">
        <v>0.83333333333333304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</row>
    <row r="96" spans="1:121">
      <c r="A96" s="2" t="s">
        <v>119</v>
      </c>
      <c r="B96" s="2">
        <f>VLOOKUP(B82,Z82:AU115,19,FALSE)</f>
        <v>0</v>
      </c>
      <c r="C96" s="52"/>
      <c r="D96" s="29">
        <f>B89</f>
        <v>6</v>
      </c>
      <c r="E96" s="30"/>
      <c r="F96" s="30"/>
      <c r="G96" s="30"/>
      <c r="H96" s="30"/>
      <c r="I96" s="31"/>
      <c r="J96" s="35">
        <f>B90</f>
        <v>0</v>
      </c>
      <c r="K96" s="30"/>
      <c r="L96" s="30"/>
      <c r="M96" s="30"/>
      <c r="N96" s="30"/>
      <c r="O96" s="30"/>
      <c r="P96" s="30"/>
      <c r="Q96" s="31"/>
      <c r="R96" s="35">
        <f>B91</f>
        <v>3</v>
      </c>
      <c r="S96" s="30"/>
      <c r="T96" s="30"/>
      <c r="U96" s="30"/>
      <c r="V96" s="30"/>
      <c r="W96" s="37"/>
      <c r="Z96" t="s">
        <v>149</v>
      </c>
      <c r="AA96" t="s">
        <v>144</v>
      </c>
      <c r="AB96">
        <v>1</v>
      </c>
      <c r="AC96">
        <v>94</v>
      </c>
      <c r="AD96">
        <v>1</v>
      </c>
      <c r="AE96">
        <v>8</v>
      </c>
      <c r="AF96" s="1">
        <f t="shared" si="54"/>
        <v>0</v>
      </c>
      <c r="AG96" s="1">
        <f t="shared" si="55"/>
        <v>0</v>
      </c>
      <c r="AH96" s="1">
        <f t="shared" si="56"/>
        <v>0</v>
      </c>
      <c r="AI96" s="1">
        <f t="shared" si="57"/>
        <v>0</v>
      </c>
      <c r="AJ96" s="1">
        <f t="shared" si="58"/>
        <v>5</v>
      </c>
      <c r="AK96" s="1">
        <f t="shared" si="59"/>
        <v>0</v>
      </c>
      <c r="AL96" s="1">
        <f t="shared" si="60"/>
        <v>0</v>
      </c>
      <c r="AM96" s="1">
        <f t="shared" si="61"/>
        <v>2</v>
      </c>
      <c r="AN96" s="1">
        <f t="shared" si="62"/>
        <v>0</v>
      </c>
      <c r="AO96" s="1">
        <f t="shared" si="63"/>
        <v>0</v>
      </c>
      <c r="AP96" s="1">
        <f t="shared" si="64"/>
        <v>1</v>
      </c>
      <c r="AQ96" s="1">
        <f t="shared" si="65"/>
        <v>0</v>
      </c>
      <c r="AR96" s="1">
        <f t="shared" si="66"/>
        <v>0</v>
      </c>
      <c r="AS96" s="1">
        <f t="shared" si="67"/>
        <v>0</v>
      </c>
      <c r="AT96" s="1">
        <f t="shared" si="68"/>
        <v>0</v>
      </c>
      <c r="AU96" s="1">
        <f t="shared" si="69"/>
        <v>0</v>
      </c>
      <c r="AX96" t="s">
        <v>149</v>
      </c>
      <c r="AY96" t="s">
        <v>144</v>
      </c>
      <c r="AZ96">
        <v>1</v>
      </c>
      <c r="BA96">
        <v>94</v>
      </c>
      <c r="BB96">
        <v>1</v>
      </c>
      <c r="BC96">
        <v>8</v>
      </c>
      <c r="BD96">
        <v>11</v>
      </c>
      <c r="BE96">
        <v>10.531914893617</v>
      </c>
      <c r="BF96">
        <v>0.72727272727272696</v>
      </c>
      <c r="BG96">
        <v>0</v>
      </c>
      <c r="BH96">
        <v>0.54545454545454497</v>
      </c>
      <c r="BI96">
        <v>0.45454545454545497</v>
      </c>
      <c r="BJ96">
        <v>0</v>
      </c>
      <c r="BK96">
        <v>0</v>
      </c>
      <c r="BL96">
        <v>0</v>
      </c>
      <c r="BM96">
        <v>0</v>
      </c>
      <c r="BN96">
        <v>3</v>
      </c>
      <c r="BO96">
        <v>6</v>
      </c>
      <c r="BP96">
        <v>5.7446808510638299</v>
      </c>
      <c r="BQ96">
        <v>0.5</v>
      </c>
      <c r="BR96">
        <v>5</v>
      </c>
      <c r="BS96">
        <v>5</v>
      </c>
      <c r="BT96">
        <v>4.7872340425531901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5</v>
      </c>
      <c r="CI96">
        <v>5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2</v>
      </c>
      <c r="CP96">
        <v>0</v>
      </c>
      <c r="CQ96">
        <v>2</v>
      </c>
      <c r="CR96">
        <v>3</v>
      </c>
      <c r="CS96">
        <v>0.66666666666666696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1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</row>
    <row r="97" spans="1:121">
      <c r="A97" s="2" t="s">
        <v>120</v>
      </c>
      <c r="B97" s="2">
        <f>VLOOKUP(B82,Z82:AU115,20,FALSE)</f>
        <v>3</v>
      </c>
      <c r="C97" s="52"/>
      <c r="D97" s="16"/>
      <c r="E97" s="5"/>
      <c r="F97" s="5"/>
      <c r="G97" s="5"/>
      <c r="H97" s="5"/>
      <c r="I97" s="22"/>
      <c r="J97" s="25"/>
      <c r="K97" s="5"/>
      <c r="L97" s="5"/>
      <c r="M97" s="5"/>
      <c r="N97" s="5"/>
      <c r="O97" s="5"/>
      <c r="P97" s="5"/>
      <c r="Q97" s="22"/>
      <c r="R97" s="25"/>
      <c r="S97" s="5"/>
      <c r="T97" s="5"/>
      <c r="U97" s="5"/>
      <c r="V97" s="5"/>
      <c r="W97" s="6"/>
      <c r="Z97" t="s">
        <v>95</v>
      </c>
      <c r="AA97" t="s">
        <v>79</v>
      </c>
      <c r="AB97">
        <v>1</v>
      </c>
      <c r="AC97">
        <v>83</v>
      </c>
      <c r="AD97">
        <v>1</v>
      </c>
      <c r="AE97">
        <v>12</v>
      </c>
      <c r="AF97" s="1">
        <f t="shared" si="54"/>
        <v>0</v>
      </c>
      <c r="AG97" s="1">
        <f t="shared" si="55"/>
        <v>0</v>
      </c>
      <c r="AH97" s="1">
        <f t="shared" si="56"/>
        <v>0</v>
      </c>
      <c r="AI97" s="1">
        <f t="shared" si="57"/>
        <v>0</v>
      </c>
      <c r="AJ97" s="1">
        <f t="shared" si="58"/>
        <v>0</v>
      </c>
      <c r="AK97" s="1">
        <f t="shared" si="59"/>
        <v>0</v>
      </c>
      <c r="AL97" s="1">
        <f t="shared" si="60"/>
        <v>1</v>
      </c>
      <c r="AM97" s="1">
        <f t="shared" si="61"/>
        <v>0</v>
      </c>
      <c r="AN97" s="1">
        <f t="shared" si="62"/>
        <v>2</v>
      </c>
      <c r="AO97" s="1">
        <f t="shared" si="63"/>
        <v>2</v>
      </c>
      <c r="AP97" s="1">
        <f t="shared" si="64"/>
        <v>1</v>
      </c>
      <c r="AQ97" s="1">
        <f t="shared" si="65"/>
        <v>1</v>
      </c>
      <c r="AR97" s="1">
        <f t="shared" si="66"/>
        <v>0</v>
      </c>
      <c r="AS97" s="1">
        <f t="shared" si="67"/>
        <v>4</v>
      </c>
      <c r="AT97" s="1">
        <f t="shared" si="68"/>
        <v>1</v>
      </c>
      <c r="AU97" s="1">
        <f t="shared" si="69"/>
        <v>0</v>
      </c>
      <c r="AX97" t="s">
        <v>95</v>
      </c>
      <c r="AY97" t="s">
        <v>79</v>
      </c>
      <c r="AZ97">
        <v>1</v>
      </c>
      <c r="BA97">
        <v>83</v>
      </c>
      <c r="BB97">
        <v>1</v>
      </c>
      <c r="BC97">
        <v>12</v>
      </c>
      <c r="BD97">
        <v>18</v>
      </c>
      <c r="BE97">
        <v>19.518072289156599</v>
      </c>
      <c r="BF97">
        <v>0.66666666666666696</v>
      </c>
      <c r="BG97">
        <v>0.55555555555555602</v>
      </c>
      <c r="BH97">
        <v>0.44444444444444398</v>
      </c>
      <c r="BI97">
        <v>0</v>
      </c>
      <c r="BJ97">
        <v>6</v>
      </c>
      <c r="BK97">
        <v>10</v>
      </c>
      <c r="BL97">
        <v>10.8433734939759</v>
      </c>
      <c r="BM97">
        <v>0.6</v>
      </c>
      <c r="BN97">
        <v>6</v>
      </c>
      <c r="BO97">
        <v>8</v>
      </c>
      <c r="BP97">
        <v>8.6746987951807206</v>
      </c>
      <c r="BQ97">
        <v>0.75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1</v>
      </c>
      <c r="CP97">
        <v>1</v>
      </c>
      <c r="CQ97">
        <v>0</v>
      </c>
      <c r="CR97">
        <v>0</v>
      </c>
      <c r="CS97">
        <v>0</v>
      </c>
      <c r="CT97">
        <v>2</v>
      </c>
      <c r="CU97">
        <v>3</v>
      </c>
      <c r="CV97">
        <v>0.66666666666666696</v>
      </c>
      <c r="CW97">
        <v>2</v>
      </c>
      <c r="CX97">
        <v>3</v>
      </c>
      <c r="CY97">
        <v>0.66666666666666696</v>
      </c>
      <c r="CZ97">
        <v>1</v>
      </c>
      <c r="DA97">
        <v>1</v>
      </c>
      <c r="DB97">
        <v>1</v>
      </c>
      <c r="DC97">
        <v>1</v>
      </c>
      <c r="DD97">
        <v>2</v>
      </c>
      <c r="DE97">
        <v>0.5</v>
      </c>
      <c r="DF97">
        <v>0</v>
      </c>
      <c r="DG97">
        <v>0</v>
      </c>
      <c r="DH97">
        <v>0</v>
      </c>
      <c r="DI97">
        <v>4</v>
      </c>
      <c r="DJ97">
        <v>6</v>
      </c>
      <c r="DK97">
        <v>0.66666666666666696</v>
      </c>
      <c r="DL97">
        <v>1</v>
      </c>
      <c r="DM97">
        <v>2</v>
      </c>
      <c r="DN97">
        <v>0.5</v>
      </c>
      <c r="DO97">
        <v>0</v>
      </c>
      <c r="DP97">
        <v>0</v>
      </c>
      <c r="DQ97">
        <v>0</v>
      </c>
    </row>
    <row r="98" spans="1:121">
      <c r="A98" s="2" t="s">
        <v>121</v>
      </c>
      <c r="B98" s="2">
        <f>VLOOKUP(B82,Z82:AU115,21,FALSE)</f>
        <v>2</v>
      </c>
      <c r="C98" s="52"/>
      <c r="D98" s="16"/>
      <c r="E98" s="5"/>
      <c r="F98" s="5"/>
      <c r="G98" s="5"/>
      <c r="H98" s="5"/>
      <c r="I98" s="22"/>
      <c r="J98" s="25"/>
      <c r="K98" s="5"/>
      <c r="L98" s="5"/>
      <c r="M98" s="5"/>
      <c r="N98" s="5"/>
      <c r="O98" s="5"/>
      <c r="P98" s="5"/>
      <c r="Q98" s="22"/>
      <c r="R98" s="25"/>
      <c r="S98" s="5"/>
      <c r="T98" s="5"/>
      <c r="U98" s="5"/>
      <c r="V98" s="5"/>
      <c r="W98" s="6"/>
      <c r="Z98" t="s">
        <v>150</v>
      </c>
      <c r="AA98" t="s">
        <v>144</v>
      </c>
      <c r="AB98">
        <v>1</v>
      </c>
      <c r="AC98">
        <v>24</v>
      </c>
      <c r="AD98">
        <v>0</v>
      </c>
      <c r="AE98">
        <v>1</v>
      </c>
      <c r="AF98" s="1">
        <f t="shared" si="54"/>
        <v>0</v>
      </c>
      <c r="AG98" s="1">
        <f t="shared" si="55"/>
        <v>0</v>
      </c>
      <c r="AH98" s="1">
        <f t="shared" si="56"/>
        <v>0</v>
      </c>
      <c r="AI98" s="1">
        <f t="shared" si="57"/>
        <v>0</v>
      </c>
      <c r="AJ98" s="1">
        <f t="shared" si="58"/>
        <v>0</v>
      </c>
      <c r="AK98" s="1">
        <f t="shared" si="59"/>
        <v>0</v>
      </c>
      <c r="AL98" s="1">
        <f t="shared" si="60"/>
        <v>1</v>
      </c>
      <c r="AM98" s="1">
        <f t="shared" si="61"/>
        <v>0</v>
      </c>
      <c r="AN98" s="1">
        <f t="shared" si="62"/>
        <v>0</v>
      </c>
      <c r="AO98" s="1">
        <f t="shared" si="63"/>
        <v>0</v>
      </c>
      <c r="AP98" s="1">
        <f t="shared" si="64"/>
        <v>0</v>
      </c>
      <c r="AQ98" s="1">
        <f t="shared" si="65"/>
        <v>0</v>
      </c>
      <c r="AR98" s="1">
        <f t="shared" si="66"/>
        <v>0</v>
      </c>
      <c r="AS98" s="1">
        <f t="shared" si="67"/>
        <v>0</v>
      </c>
      <c r="AT98" s="1">
        <f t="shared" si="68"/>
        <v>0</v>
      </c>
      <c r="AU98" s="1">
        <f t="shared" si="69"/>
        <v>0</v>
      </c>
      <c r="AX98" t="s">
        <v>150</v>
      </c>
      <c r="AY98" t="s">
        <v>144</v>
      </c>
      <c r="AZ98">
        <v>1</v>
      </c>
      <c r="BA98">
        <v>24</v>
      </c>
      <c r="BB98">
        <v>0</v>
      </c>
      <c r="BC98">
        <v>1</v>
      </c>
      <c r="BD98">
        <v>2</v>
      </c>
      <c r="BE98">
        <v>7.5</v>
      </c>
      <c r="BF98">
        <v>0.5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2</v>
      </c>
      <c r="BP98">
        <v>7.5</v>
      </c>
      <c r="BQ98">
        <v>0.5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2</v>
      </c>
      <c r="CP98">
        <v>0.5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</row>
    <row r="99" spans="1:121">
      <c r="A99" s="2" t="s">
        <v>122</v>
      </c>
      <c r="B99" s="2">
        <f>VLOOKUP(B82,Z82:AU115,22,FALSE)</f>
        <v>0</v>
      </c>
      <c r="C99" s="52"/>
      <c r="D99" s="16"/>
      <c r="E99" s="5"/>
      <c r="F99" s="5"/>
      <c r="G99" s="5"/>
      <c r="H99" s="5"/>
      <c r="I99" s="22"/>
      <c r="J99" s="25"/>
      <c r="K99" s="5"/>
      <c r="L99" s="5"/>
      <c r="M99" s="5"/>
      <c r="N99" s="5"/>
      <c r="O99" s="5"/>
      <c r="P99" s="5"/>
      <c r="Q99" s="22"/>
      <c r="R99" s="25"/>
      <c r="S99" s="5"/>
      <c r="T99" s="5"/>
      <c r="U99" s="5"/>
      <c r="V99" s="5"/>
      <c r="W99" s="6"/>
      <c r="Z99" t="s">
        <v>151</v>
      </c>
      <c r="AA99" t="s">
        <v>144</v>
      </c>
      <c r="AB99">
        <v>1</v>
      </c>
      <c r="AC99">
        <v>86</v>
      </c>
      <c r="AD99">
        <v>1</v>
      </c>
      <c r="AE99">
        <v>10</v>
      </c>
      <c r="AF99" s="1">
        <f t="shared" si="54"/>
        <v>0</v>
      </c>
      <c r="AG99" s="1">
        <f t="shared" si="55"/>
        <v>0</v>
      </c>
      <c r="AH99" s="1">
        <f t="shared" si="56"/>
        <v>2</v>
      </c>
      <c r="AI99" s="1">
        <f t="shared" si="57"/>
        <v>0</v>
      </c>
      <c r="AJ99" s="1">
        <f t="shared" si="58"/>
        <v>0</v>
      </c>
      <c r="AK99" s="1">
        <f t="shared" si="59"/>
        <v>4</v>
      </c>
      <c r="AL99" s="1">
        <f t="shared" si="60"/>
        <v>1</v>
      </c>
      <c r="AM99" s="1">
        <f t="shared" si="61"/>
        <v>0</v>
      </c>
      <c r="AN99" s="1">
        <f t="shared" si="62"/>
        <v>0</v>
      </c>
      <c r="AO99" s="1">
        <f t="shared" si="63"/>
        <v>3</v>
      </c>
      <c r="AP99" s="1">
        <f t="shared" si="64"/>
        <v>0</v>
      </c>
      <c r="AQ99" s="1">
        <f t="shared" si="65"/>
        <v>0</v>
      </c>
      <c r="AR99" s="1">
        <f t="shared" si="66"/>
        <v>0</v>
      </c>
      <c r="AS99" s="1">
        <f t="shared" si="67"/>
        <v>0</v>
      </c>
      <c r="AT99" s="1">
        <f t="shared" si="68"/>
        <v>0</v>
      </c>
      <c r="AU99" s="1">
        <f t="shared" si="69"/>
        <v>0</v>
      </c>
      <c r="AX99" t="s">
        <v>151</v>
      </c>
      <c r="AY99" t="s">
        <v>144</v>
      </c>
      <c r="AZ99">
        <v>1</v>
      </c>
      <c r="BA99">
        <v>86</v>
      </c>
      <c r="BB99">
        <v>1</v>
      </c>
      <c r="BC99">
        <v>10</v>
      </c>
      <c r="BD99">
        <v>16</v>
      </c>
      <c r="BE99">
        <v>16.744186046511601</v>
      </c>
      <c r="BF99">
        <v>0.625</v>
      </c>
      <c r="BG99">
        <v>0</v>
      </c>
      <c r="BH99">
        <v>0.78571428571428603</v>
      </c>
      <c r="BI99">
        <v>0.214285714285714</v>
      </c>
      <c r="BJ99">
        <v>0</v>
      </c>
      <c r="BK99">
        <v>0</v>
      </c>
      <c r="BL99">
        <v>0</v>
      </c>
      <c r="BM99">
        <v>0</v>
      </c>
      <c r="BN99">
        <v>8</v>
      </c>
      <c r="BO99">
        <v>11</v>
      </c>
      <c r="BP99">
        <v>11.511627906976701</v>
      </c>
      <c r="BQ99">
        <v>0.72727272727272696</v>
      </c>
      <c r="BR99">
        <v>2</v>
      </c>
      <c r="BS99">
        <v>3</v>
      </c>
      <c r="BT99">
        <v>3.13953488372093</v>
      </c>
      <c r="BU99">
        <v>0.66666666666666696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2</v>
      </c>
      <c r="CC99">
        <v>2</v>
      </c>
      <c r="CD99">
        <v>1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4</v>
      </c>
      <c r="CL99">
        <v>5</v>
      </c>
      <c r="CM99">
        <v>0.8</v>
      </c>
      <c r="CN99">
        <v>1</v>
      </c>
      <c r="CO99">
        <v>2</v>
      </c>
      <c r="CP99">
        <v>0.5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3</v>
      </c>
      <c r="CX99">
        <v>3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</row>
    <row r="100" spans="1:121">
      <c r="C100" s="52"/>
      <c r="D100" s="32"/>
      <c r="E100" s="33"/>
      <c r="F100" s="33"/>
      <c r="G100" s="33"/>
      <c r="H100" s="33"/>
      <c r="I100" s="34"/>
      <c r="J100" s="36"/>
      <c r="K100" s="33"/>
      <c r="L100" s="33"/>
      <c r="M100" s="33"/>
      <c r="N100" s="33"/>
      <c r="O100" s="33"/>
      <c r="P100" s="33"/>
      <c r="Q100" s="34"/>
      <c r="R100" s="36"/>
      <c r="S100" s="33"/>
      <c r="T100" s="33"/>
      <c r="U100" s="33"/>
      <c r="V100" s="33"/>
      <c r="W100" s="38"/>
      <c r="Z100" t="s">
        <v>152</v>
      </c>
      <c r="AA100" t="s">
        <v>144</v>
      </c>
      <c r="AB100">
        <v>1</v>
      </c>
      <c r="AC100">
        <v>94</v>
      </c>
      <c r="AD100">
        <v>1</v>
      </c>
      <c r="AE100">
        <v>6</v>
      </c>
      <c r="AF100" s="1">
        <f t="shared" si="54"/>
        <v>0</v>
      </c>
      <c r="AG100" s="1">
        <f t="shared" si="55"/>
        <v>0</v>
      </c>
      <c r="AH100" s="1">
        <f t="shared" si="56"/>
        <v>0</v>
      </c>
      <c r="AI100" s="1">
        <f t="shared" si="57"/>
        <v>0</v>
      </c>
      <c r="AJ100" s="1">
        <f t="shared" si="58"/>
        <v>0</v>
      </c>
      <c r="AK100" s="1">
        <f t="shared" si="59"/>
        <v>0</v>
      </c>
      <c r="AL100" s="1">
        <f t="shared" si="60"/>
        <v>1</v>
      </c>
      <c r="AM100" s="1">
        <f t="shared" si="61"/>
        <v>2</v>
      </c>
      <c r="AN100" s="1">
        <f t="shared" si="62"/>
        <v>0</v>
      </c>
      <c r="AO100" s="1">
        <f t="shared" si="63"/>
        <v>2</v>
      </c>
      <c r="AP100" s="1">
        <f t="shared" si="64"/>
        <v>0</v>
      </c>
      <c r="AQ100" s="1">
        <f t="shared" si="65"/>
        <v>0</v>
      </c>
      <c r="AR100" s="1">
        <f t="shared" si="66"/>
        <v>0</v>
      </c>
      <c r="AS100" s="1">
        <f t="shared" si="67"/>
        <v>1</v>
      </c>
      <c r="AT100" s="1">
        <f t="shared" si="68"/>
        <v>0</v>
      </c>
      <c r="AU100" s="1">
        <f t="shared" si="69"/>
        <v>0</v>
      </c>
      <c r="AX100" t="s">
        <v>152</v>
      </c>
      <c r="AY100" t="s">
        <v>144</v>
      </c>
      <c r="AZ100">
        <v>1</v>
      </c>
      <c r="BA100">
        <v>94</v>
      </c>
      <c r="BB100">
        <v>1</v>
      </c>
      <c r="BC100">
        <v>6</v>
      </c>
      <c r="BD100">
        <v>15</v>
      </c>
      <c r="BE100">
        <v>14.3617021276596</v>
      </c>
      <c r="BF100">
        <v>0.4</v>
      </c>
      <c r="BG100">
        <v>0.15384615384615399</v>
      </c>
      <c r="BH100">
        <v>0.69230769230769196</v>
      </c>
      <c r="BI100">
        <v>0.15384615384615399</v>
      </c>
      <c r="BJ100">
        <v>1</v>
      </c>
      <c r="BK100">
        <v>2</v>
      </c>
      <c r="BL100">
        <v>1.91489361702128</v>
      </c>
      <c r="BM100">
        <v>0.5</v>
      </c>
      <c r="BN100">
        <v>5</v>
      </c>
      <c r="BO100">
        <v>9</v>
      </c>
      <c r="BP100">
        <v>8.6170212765957395</v>
      </c>
      <c r="BQ100">
        <v>0.55555555555555602</v>
      </c>
      <c r="BR100">
        <v>0</v>
      </c>
      <c r="BS100">
        <v>2</v>
      </c>
      <c r="BT100">
        <v>1.91489361702128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1</v>
      </c>
      <c r="CP100">
        <v>1</v>
      </c>
      <c r="CQ100">
        <v>2</v>
      </c>
      <c r="CR100">
        <v>4</v>
      </c>
      <c r="CS100">
        <v>0.5</v>
      </c>
      <c r="CT100">
        <v>0</v>
      </c>
      <c r="CU100">
        <v>0</v>
      </c>
      <c r="CV100">
        <v>0</v>
      </c>
      <c r="CW100">
        <v>2</v>
      </c>
      <c r="CX100">
        <v>2</v>
      </c>
      <c r="CY100">
        <v>1</v>
      </c>
      <c r="CZ100">
        <v>0</v>
      </c>
      <c r="DA100">
        <v>2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2</v>
      </c>
      <c r="DK100">
        <v>0.5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</row>
    <row r="101" spans="1:121">
      <c r="C101" s="51"/>
      <c r="D101" s="39">
        <f>B86</f>
        <v>4</v>
      </c>
      <c r="E101" s="40"/>
      <c r="F101" s="40"/>
      <c r="G101" s="40"/>
      <c r="H101" s="40"/>
      <c r="I101" s="41"/>
      <c r="J101" s="40">
        <f>B87</f>
        <v>1</v>
      </c>
      <c r="K101" s="40"/>
      <c r="L101" s="40"/>
      <c r="M101" s="40"/>
      <c r="N101" s="40"/>
      <c r="O101" s="40"/>
      <c r="P101" s="40"/>
      <c r="Q101" s="41"/>
      <c r="R101" s="42">
        <f>B88</f>
        <v>0</v>
      </c>
      <c r="S101" s="40"/>
      <c r="T101" s="40"/>
      <c r="U101" s="40"/>
      <c r="V101" s="40"/>
      <c r="W101" s="43"/>
      <c r="Z101" t="s">
        <v>153</v>
      </c>
      <c r="AA101" t="s">
        <v>144</v>
      </c>
      <c r="AB101">
        <v>1</v>
      </c>
      <c r="AC101">
        <v>70</v>
      </c>
      <c r="AD101">
        <v>1</v>
      </c>
      <c r="AE101">
        <v>13</v>
      </c>
      <c r="AF101" s="1">
        <f t="shared" si="54"/>
        <v>0</v>
      </c>
      <c r="AG101" s="1">
        <f t="shared" si="55"/>
        <v>0</v>
      </c>
      <c r="AH101" s="1">
        <f t="shared" si="56"/>
        <v>0</v>
      </c>
      <c r="AI101" s="1">
        <f t="shared" si="57"/>
        <v>3</v>
      </c>
      <c r="AJ101" s="1">
        <f t="shared" si="58"/>
        <v>0</v>
      </c>
      <c r="AK101" s="1">
        <f t="shared" si="59"/>
        <v>2</v>
      </c>
      <c r="AL101" s="1">
        <f t="shared" si="60"/>
        <v>2</v>
      </c>
      <c r="AM101" s="1">
        <f t="shared" si="61"/>
        <v>1</v>
      </c>
      <c r="AN101" s="1">
        <f t="shared" si="62"/>
        <v>1</v>
      </c>
      <c r="AO101" s="1">
        <f t="shared" si="63"/>
        <v>2</v>
      </c>
      <c r="AP101" s="1">
        <f t="shared" si="64"/>
        <v>1</v>
      </c>
      <c r="AQ101" s="1">
        <f t="shared" si="65"/>
        <v>0</v>
      </c>
      <c r="AR101" s="1">
        <f t="shared" si="66"/>
        <v>0</v>
      </c>
      <c r="AS101" s="1">
        <f t="shared" si="67"/>
        <v>0</v>
      </c>
      <c r="AT101" s="1">
        <f t="shared" si="68"/>
        <v>0</v>
      </c>
      <c r="AU101" s="1">
        <f t="shared" si="69"/>
        <v>0</v>
      </c>
      <c r="AX101" t="s">
        <v>153</v>
      </c>
      <c r="AY101" t="s">
        <v>144</v>
      </c>
      <c r="AZ101">
        <v>1</v>
      </c>
      <c r="BA101">
        <v>70</v>
      </c>
      <c r="BB101">
        <v>1</v>
      </c>
      <c r="BC101">
        <v>13</v>
      </c>
      <c r="BD101">
        <v>19</v>
      </c>
      <c r="BE101">
        <v>24.428571428571399</v>
      </c>
      <c r="BF101">
        <v>0.68421052631578905</v>
      </c>
      <c r="BG101">
        <v>0</v>
      </c>
      <c r="BH101">
        <v>0.76470588235294101</v>
      </c>
      <c r="BI101">
        <v>0.23529411764705899</v>
      </c>
      <c r="BJ101">
        <v>0</v>
      </c>
      <c r="BK101">
        <v>0</v>
      </c>
      <c r="BL101">
        <v>0</v>
      </c>
      <c r="BM101">
        <v>0</v>
      </c>
      <c r="BN101">
        <v>9</v>
      </c>
      <c r="BO101">
        <v>13</v>
      </c>
      <c r="BP101">
        <v>16.714285714285701</v>
      </c>
      <c r="BQ101">
        <v>0.69230769230769196</v>
      </c>
      <c r="BR101">
        <v>3</v>
      </c>
      <c r="BS101">
        <v>4</v>
      </c>
      <c r="BT101">
        <v>5.1428571428571397</v>
      </c>
      <c r="BU101">
        <v>0.75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3</v>
      </c>
      <c r="CF101">
        <v>3</v>
      </c>
      <c r="CG101">
        <v>1</v>
      </c>
      <c r="CH101">
        <v>0</v>
      </c>
      <c r="CI101">
        <v>0</v>
      </c>
      <c r="CJ101">
        <v>0</v>
      </c>
      <c r="CK101">
        <v>2</v>
      </c>
      <c r="CL101">
        <v>5</v>
      </c>
      <c r="CM101">
        <v>0.4</v>
      </c>
      <c r="CN101">
        <v>2</v>
      </c>
      <c r="CO101">
        <v>2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2</v>
      </c>
      <c r="CX101">
        <v>2</v>
      </c>
      <c r="CY101">
        <v>1</v>
      </c>
      <c r="CZ101">
        <v>1</v>
      </c>
      <c r="DA101">
        <v>2</v>
      </c>
      <c r="DB101">
        <v>0.5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</row>
    <row r="102" spans="1:121">
      <c r="C102" s="51"/>
      <c r="D102" s="16"/>
      <c r="E102" s="5"/>
      <c r="F102" s="5"/>
      <c r="G102" s="5"/>
      <c r="H102" s="5"/>
      <c r="I102" s="22"/>
      <c r="J102" s="5"/>
      <c r="K102" s="5"/>
      <c r="L102" s="5"/>
      <c r="M102" s="5"/>
      <c r="N102" s="5"/>
      <c r="O102" s="5"/>
      <c r="P102" s="5"/>
      <c r="Q102" s="22"/>
      <c r="R102" s="25"/>
      <c r="S102" s="5"/>
      <c r="T102" s="5"/>
      <c r="U102" s="5"/>
      <c r="V102" s="5"/>
      <c r="W102" s="6"/>
      <c r="Z102" t="s">
        <v>98</v>
      </c>
      <c r="AA102" t="s">
        <v>79</v>
      </c>
      <c r="AB102">
        <v>1</v>
      </c>
      <c r="AC102">
        <v>49</v>
      </c>
      <c r="AD102">
        <v>0</v>
      </c>
      <c r="AE102">
        <v>16</v>
      </c>
      <c r="AF102" s="1">
        <f t="shared" si="54"/>
        <v>0</v>
      </c>
      <c r="AG102" s="1">
        <f t="shared" si="55"/>
        <v>0</v>
      </c>
      <c r="AH102" s="1">
        <f t="shared" si="56"/>
        <v>1</v>
      </c>
      <c r="AI102" s="1">
        <f t="shared" si="57"/>
        <v>0</v>
      </c>
      <c r="AJ102" s="1">
        <f t="shared" si="58"/>
        <v>0</v>
      </c>
      <c r="AK102" s="1">
        <f t="shared" si="59"/>
        <v>2</v>
      </c>
      <c r="AL102" s="1">
        <f t="shared" si="60"/>
        <v>1</v>
      </c>
      <c r="AM102" s="1">
        <f t="shared" si="61"/>
        <v>0</v>
      </c>
      <c r="AN102" s="1">
        <f t="shared" si="62"/>
        <v>1</v>
      </c>
      <c r="AO102" s="1">
        <f t="shared" si="63"/>
        <v>4</v>
      </c>
      <c r="AP102" s="1">
        <f t="shared" si="64"/>
        <v>0</v>
      </c>
      <c r="AQ102" s="1">
        <f t="shared" si="65"/>
        <v>0</v>
      </c>
      <c r="AR102" s="1">
        <f t="shared" si="66"/>
        <v>2</v>
      </c>
      <c r="AS102" s="1">
        <f t="shared" si="67"/>
        <v>5</v>
      </c>
      <c r="AT102" s="1">
        <f t="shared" si="68"/>
        <v>0</v>
      </c>
      <c r="AU102" s="1">
        <f t="shared" si="69"/>
        <v>0</v>
      </c>
      <c r="AX102" t="s">
        <v>98</v>
      </c>
      <c r="AY102" t="s">
        <v>79</v>
      </c>
      <c r="AZ102">
        <v>1</v>
      </c>
      <c r="BA102">
        <v>49</v>
      </c>
      <c r="BB102">
        <v>0</v>
      </c>
      <c r="BC102">
        <v>16</v>
      </c>
      <c r="BD102">
        <v>22</v>
      </c>
      <c r="BE102">
        <v>40.408163265306101</v>
      </c>
      <c r="BF102">
        <v>0.72727272727272696</v>
      </c>
      <c r="BG102">
        <v>0.45454545454545497</v>
      </c>
      <c r="BH102">
        <v>0.5</v>
      </c>
      <c r="BI102">
        <v>4.5454545454545497E-2</v>
      </c>
      <c r="BJ102">
        <v>7</v>
      </c>
      <c r="BK102">
        <v>10</v>
      </c>
      <c r="BL102">
        <v>18.367346938775501</v>
      </c>
      <c r="BM102">
        <v>0.7</v>
      </c>
      <c r="BN102">
        <v>8</v>
      </c>
      <c r="BO102">
        <v>11</v>
      </c>
      <c r="BP102">
        <v>20.2040816326531</v>
      </c>
      <c r="BQ102">
        <v>0.72727272727272696</v>
      </c>
      <c r="BR102">
        <v>1</v>
      </c>
      <c r="BS102">
        <v>1</v>
      </c>
      <c r="BT102">
        <v>1.83673469387755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2</v>
      </c>
      <c r="CL102">
        <v>2</v>
      </c>
      <c r="CM102">
        <v>1</v>
      </c>
      <c r="CN102">
        <v>1</v>
      </c>
      <c r="CO102">
        <v>2</v>
      </c>
      <c r="CP102">
        <v>0.5</v>
      </c>
      <c r="CQ102">
        <v>0</v>
      </c>
      <c r="CR102">
        <v>0</v>
      </c>
      <c r="CS102">
        <v>0</v>
      </c>
      <c r="CT102">
        <v>1</v>
      </c>
      <c r="CU102">
        <v>2</v>
      </c>
      <c r="CV102">
        <v>0.5</v>
      </c>
      <c r="CW102">
        <v>4</v>
      </c>
      <c r="CX102">
        <v>5</v>
      </c>
      <c r="CY102">
        <v>0.8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4</v>
      </c>
      <c r="DH102">
        <v>0.5</v>
      </c>
      <c r="DI102">
        <v>5</v>
      </c>
      <c r="DJ102">
        <v>6</v>
      </c>
      <c r="DK102">
        <v>0.83333333333333304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</row>
    <row r="103" spans="1:121">
      <c r="C103" s="51"/>
      <c r="D103" s="16"/>
      <c r="E103" s="5"/>
      <c r="F103" s="5"/>
      <c r="G103" s="5"/>
      <c r="H103" s="5"/>
      <c r="I103" s="22"/>
      <c r="J103" s="5"/>
      <c r="K103" s="5"/>
      <c r="L103" s="5"/>
      <c r="M103" s="5"/>
      <c r="N103" s="5"/>
      <c r="O103" s="5"/>
      <c r="P103" s="5"/>
      <c r="Q103" s="22"/>
      <c r="R103" s="25"/>
      <c r="S103" s="5"/>
      <c r="T103" s="5"/>
      <c r="U103" s="5"/>
      <c r="V103" s="5"/>
      <c r="W103" s="6"/>
      <c r="Z103" t="s">
        <v>99</v>
      </c>
      <c r="AA103" t="s">
        <v>79</v>
      </c>
      <c r="AB103">
        <v>1</v>
      </c>
      <c r="AC103">
        <v>19</v>
      </c>
      <c r="AD103">
        <v>0</v>
      </c>
      <c r="AE103">
        <v>4</v>
      </c>
      <c r="AF103" s="1">
        <f t="shared" si="54"/>
        <v>0</v>
      </c>
      <c r="AG103" s="1">
        <f t="shared" si="55"/>
        <v>0</v>
      </c>
      <c r="AH103" s="1">
        <f t="shared" si="56"/>
        <v>0</v>
      </c>
      <c r="AI103" s="1">
        <f t="shared" si="57"/>
        <v>0</v>
      </c>
      <c r="AJ103" s="1">
        <f t="shared" si="58"/>
        <v>0</v>
      </c>
      <c r="AK103" s="1">
        <f t="shared" si="59"/>
        <v>0</v>
      </c>
      <c r="AL103" s="1">
        <f t="shared" si="60"/>
        <v>0</v>
      </c>
      <c r="AM103" s="1">
        <f t="shared" si="61"/>
        <v>1</v>
      </c>
      <c r="AN103" s="1">
        <f t="shared" si="62"/>
        <v>0</v>
      </c>
      <c r="AO103" s="1">
        <f t="shared" si="63"/>
        <v>0</v>
      </c>
      <c r="AP103" s="1">
        <f t="shared" si="64"/>
        <v>1</v>
      </c>
      <c r="AQ103" s="1">
        <f t="shared" si="65"/>
        <v>0</v>
      </c>
      <c r="AR103" s="1">
        <f t="shared" si="66"/>
        <v>0</v>
      </c>
      <c r="AS103" s="1">
        <f t="shared" si="67"/>
        <v>2</v>
      </c>
      <c r="AT103" s="1">
        <f t="shared" si="68"/>
        <v>0</v>
      </c>
      <c r="AU103" s="1">
        <f t="shared" si="69"/>
        <v>0</v>
      </c>
      <c r="AX103" t="s">
        <v>99</v>
      </c>
      <c r="AY103" t="s">
        <v>79</v>
      </c>
      <c r="AZ103">
        <v>1</v>
      </c>
      <c r="BA103">
        <v>19</v>
      </c>
      <c r="BB103">
        <v>0</v>
      </c>
      <c r="BC103">
        <v>4</v>
      </c>
      <c r="BD103">
        <v>4</v>
      </c>
      <c r="BE103">
        <v>18.947368421052602</v>
      </c>
      <c r="BF103">
        <v>1</v>
      </c>
      <c r="BG103">
        <v>0.5</v>
      </c>
      <c r="BH103">
        <v>0.5</v>
      </c>
      <c r="BI103">
        <v>0</v>
      </c>
      <c r="BJ103">
        <v>2</v>
      </c>
      <c r="BK103">
        <v>2</v>
      </c>
      <c r="BL103">
        <v>9.4736842105263204</v>
      </c>
      <c r="BM103">
        <v>1</v>
      </c>
      <c r="BN103">
        <v>2</v>
      </c>
      <c r="BO103">
        <v>2</v>
      </c>
      <c r="BP103">
        <v>9.4736842105263204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1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1</v>
      </c>
      <c r="DB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2</v>
      </c>
      <c r="DJ103">
        <v>2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</row>
    <row r="104" spans="1:121">
      <c r="C104" s="51"/>
      <c r="D104" s="16"/>
      <c r="E104" s="5"/>
      <c r="F104" s="5"/>
      <c r="G104" s="5"/>
      <c r="H104" s="5"/>
      <c r="I104" s="22"/>
      <c r="J104" s="5"/>
      <c r="K104" s="5"/>
      <c r="L104" s="5"/>
      <c r="M104" s="5"/>
      <c r="N104" s="5"/>
      <c r="O104" s="5"/>
      <c r="P104" s="5"/>
      <c r="Q104" s="22"/>
      <c r="R104" s="25"/>
      <c r="S104" s="5"/>
      <c r="T104" s="5"/>
      <c r="U104" s="5"/>
      <c r="V104" s="5"/>
      <c r="W104" s="6"/>
      <c r="Z104" t="s">
        <v>154</v>
      </c>
      <c r="AA104" t="s">
        <v>144</v>
      </c>
      <c r="AB104">
        <v>1</v>
      </c>
      <c r="AC104">
        <v>94</v>
      </c>
      <c r="AD104">
        <v>1</v>
      </c>
      <c r="AE104">
        <v>14</v>
      </c>
      <c r="AF104" s="1">
        <f t="shared" si="54"/>
        <v>0</v>
      </c>
      <c r="AG104" s="1">
        <f t="shared" si="55"/>
        <v>0</v>
      </c>
      <c r="AH104" s="1">
        <f t="shared" si="56"/>
        <v>1</v>
      </c>
      <c r="AI104" s="1">
        <f t="shared" si="57"/>
        <v>3</v>
      </c>
      <c r="AJ104" s="1">
        <f t="shared" si="58"/>
        <v>1</v>
      </c>
      <c r="AK104" s="1">
        <f t="shared" si="59"/>
        <v>2</v>
      </c>
      <c r="AL104" s="1">
        <f t="shared" si="60"/>
        <v>4</v>
      </c>
      <c r="AM104" s="1">
        <f t="shared" si="61"/>
        <v>0</v>
      </c>
      <c r="AN104" s="1">
        <f t="shared" si="62"/>
        <v>3</v>
      </c>
      <c r="AO104" s="1">
        <f t="shared" si="63"/>
        <v>0</v>
      </c>
      <c r="AP104" s="1">
        <f t="shared" si="64"/>
        <v>0</v>
      </c>
      <c r="AQ104" s="1">
        <f t="shared" si="65"/>
        <v>0</v>
      </c>
      <c r="AR104" s="1">
        <f t="shared" si="66"/>
        <v>0</v>
      </c>
      <c r="AS104" s="1">
        <f t="shared" si="67"/>
        <v>0</v>
      </c>
      <c r="AT104" s="1">
        <f t="shared" si="68"/>
        <v>0</v>
      </c>
      <c r="AU104" s="1">
        <f t="shared" si="69"/>
        <v>0</v>
      </c>
      <c r="AX104" t="s">
        <v>154</v>
      </c>
      <c r="AY104" t="s">
        <v>144</v>
      </c>
      <c r="AZ104">
        <v>1</v>
      </c>
      <c r="BA104">
        <v>94</v>
      </c>
      <c r="BB104">
        <v>1</v>
      </c>
      <c r="BC104">
        <v>14</v>
      </c>
      <c r="BD104">
        <v>20</v>
      </c>
      <c r="BE104">
        <v>19.148936170212799</v>
      </c>
      <c r="BF104">
        <v>0.7</v>
      </c>
      <c r="BG104">
        <v>0.05</v>
      </c>
      <c r="BH104">
        <v>0.65</v>
      </c>
      <c r="BI104">
        <v>0.3</v>
      </c>
      <c r="BJ104">
        <v>0</v>
      </c>
      <c r="BK104">
        <v>1</v>
      </c>
      <c r="BL104">
        <v>0.95744680851063801</v>
      </c>
      <c r="BM104">
        <v>0</v>
      </c>
      <c r="BN104">
        <v>9</v>
      </c>
      <c r="BO104">
        <v>13</v>
      </c>
      <c r="BP104">
        <v>12.4468085106383</v>
      </c>
      <c r="BQ104">
        <v>0.69230769230769196</v>
      </c>
      <c r="BR104">
        <v>5</v>
      </c>
      <c r="BS104">
        <v>6</v>
      </c>
      <c r="BT104">
        <v>5.7446808510638299</v>
      </c>
      <c r="BU104">
        <v>0.83333333333333304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1</v>
      </c>
      <c r="CD104">
        <v>1</v>
      </c>
      <c r="CE104">
        <v>3</v>
      </c>
      <c r="CF104">
        <v>4</v>
      </c>
      <c r="CG104">
        <v>0.75</v>
      </c>
      <c r="CH104">
        <v>1</v>
      </c>
      <c r="CI104">
        <v>1</v>
      </c>
      <c r="CJ104">
        <v>1</v>
      </c>
      <c r="CK104">
        <v>2</v>
      </c>
      <c r="CL104">
        <v>3</v>
      </c>
      <c r="CM104">
        <v>0.66666666666666696</v>
      </c>
      <c r="CN104">
        <v>4</v>
      </c>
      <c r="CO104">
        <v>5</v>
      </c>
      <c r="CP104">
        <v>0.8</v>
      </c>
      <c r="CQ104">
        <v>0</v>
      </c>
      <c r="CR104">
        <v>0</v>
      </c>
      <c r="CS104">
        <v>0</v>
      </c>
      <c r="CT104">
        <v>3</v>
      </c>
      <c r="CU104">
        <v>3</v>
      </c>
      <c r="CV104">
        <v>1</v>
      </c>
      <c r="CW104">
        <v>0</v>
      </c>
      <c r="CX104">
        <v>1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</row>
    <row r="105" spans="1:121">
      <c r="C105" s="51" t="s">
        <v>103</v>
      </c>
      <c r="D105" s="16"/>
      <c r="E105" s="5"/>
      <c r="F105" s="5"/>
      <c r="G105" s="5"/>
      <c r="H105" s="5"/>
      <c r="I105" s="22"/>
      <c r="J105" s="5"/>
      <c r="K105" s="5"/>
      <c r="L105" s="5"/>
      <c r="M105" s="5"/>
      <c r="N105" s="5"/>
      <c r="O105" s="5"/>
      <c r="P105" s="5"/>
      <c r="Q105" s="22"/>
      <c r="R105" s="25"/>
      <c r="S105" s="5"/>
      <c r="T105" s="5"/>
      <c r="U105" s="5"/>
      <c r="V105" s="5"/>
      <c r="W105" s="6"/>
      <c r="Z105" t="s">
        <v>155</v>
      </c>
      <c r="AA105" t="s">
        <v>144</v>
      </c>
      <c r="AB105">
        <v>1</v>
      </c>
      <c r="AC105">
        <v>94</v>
      </c>
      <c r="AD105">
        <v>1</v>
      </c>
      <c r="AE105">
        <v>8</v>
      </c>
      <c r="AF105" s="1">
        <f t="shared" si="54"/>
        <v>0</v>
      </c>
      <c r="AG105" s="1">
        <f t="shared" si="55"/>
        <v>0</v>
      </c>
      <c r="AH105" s="1">
        <f t="shared" si="56"/>
        <v>0</v>
      </c>
      <c r="AI105" s="1">
        <f t="shared" si="57"/>
        <v>0</v>
      </c>
      <c r="AJ105" s="1">
        <f t="shared" si="58"/>
        <v>0</v>
      </c>
      <c r="AK105" s="1">
        <f t="shared" si="59"/>
        <v>0</v>
      </c>
      <c r="AL105" s="1">
        <f t="shared" si="60"/>
        <v>0</v>
      </c>
      <c r="AM105" s="1">
        <f t="shared" si="61"/>
        <v>2</v>
      </c>
      <c r="AN105" s="1">
        <f t="shared" si="62"/>
        <v>0</v>
      </c>
      <c r="AO105" s="1">
        <f t="shared" si="63"/>
        <v>0</v>
      </c>
      <c r="AP105" s="1">
        <f t="shared" si="64"/>
        <v>0</v>
      </c>
      <c r="AQ105" s="1">
        <f t="shared" si="65"/>
        <v>0</v>
      </c>
      <c r="AR105" s="1">
        <f t="shared" si="66"/>
        <v>0</v>
      </c>
      <c r="AS105" s="1">
        <f t="shared" si="67"/>
        <v>0</v>
      </c>
      <c r="AT105" s="1">
        <f t="shared" si="68"/>
        <v>0</v>
      </c>
      <c r="AU105" s="1">
        <f t="shared" si="69"/>
        <v>0</v>
      </c>
      <c r="AX105" t="s">
        <v>155</v>
      </c>
      <c r="AY105" t="s">
        <v>144</v>
      </c>
      <c r="AZ105">
        <v>1</v>
      </c>
      <c r="BA105">
        <v>94</v>
      </c>
      <c r="BB105">
        <v>1</v>
      </c>
      <c r="BC105">
        <v>8</v>
      </c>
      <c r="BD105">
        <v>24</v>
      </c>
      <c r="BE105">
        <v>22.978723404255302</v>
      </c>
      <c r="BF105">
        <v>0.33333333333333298</v>
      </c>
      <c r="BG105">
        <v>0.14285714285714299</v>
      </c>
      <c r="BH105">
        <v>0.85714285714285698</v>
      </c>
      <c r="BI105">
        <v>0</v>
      </c>
      <c r="BJ105">
        <v>0</v>
      </c>
      <c r="BK105">
        <v>1</v>
      </c>
      <c r="BL105">
        <v>0.95744680851063801</v>
      </c>
      <c r="BM105">
        <v>0</v>
      </c>
      <c r="BN105">
        <v>2</v>
      </c>
      <c r="BO105">
        <v>6</v>
      </c>
      <c r="BP105">
        <v>5.7446808510638299</v>
      </c>
      <c r="BQ105">
        <v>0.33333333333333298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2</v>
      </c>
      <c r="CR105">
        <v>3</v>
      </c>
      <c r="CS105">
        <v>0.66666666666666696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</row>
    <row r="106" spans="1:121">
      <c r="C106" s="51"/>
      <c r="D106" s="16"/>
      <c r="E106" s="5"/>
      <c r="F106" s="5"/>
      <c r="G106" s="5"/>
      <c r="H106" s="5"/>
      <c r="I106" s="22"/>
      <c r="J106" s="5"/>
      <c r="K106" s="5"/>
      <c r="L106" s="5"/>
      <c r="M106" s="5"/>
      <c r="N106" s="5"/>
      <c r="O106" s="5"/>
      <c r="P106" s="5"/>
      <c r="Q106" s="22"/>
      <c r="R106" s="25"/>
      <c r="S106" s="5"/>
      <c r="T106" s="5"/>
      <c r="U106" s="5"/>
      <c r="V106" s="5"/>
      <c r="W106" s="6"/>
      <c r="Z106" t="s">
        <v>156</v>
      </c>
      <c r="AA106" t="s">
        <v>144</v>
      </c>
      <c r="AB106">
        <v>1</v>
      </c>
      <c r="AC106">
        <v>8</v>
      </c>
      <c r="AD106">
        <v>0</v>
      </c>
      <c r="AE106">
        <v>0</v>
      </c>
      <c r="AF106" s="1">
        <f t="shared" si="54"/>
        <v>0</v>
      </c>
      <c r="AG106" s="1">
        <f t="shared" si="55"/>
        <v>0</v>
      </c>
      <c r="AH106" s="1">
        <f t="shared" si="56"/>
        <v>0</v>
      </c>
      <c r="AI106" s="1">
        <f t="shared" si="57"/>
        <v>0</v>
      </c>
      <c r="AJ106" s="1">
        <f t="shared" si="58"/>
        <v>0</v>
      </c>
      <c r="AK106" s="1">
        <f t="shared" si="59"/>
        <v>0</v>
      </c>
      <c r="AL106" s="1">
        <f t="shared" si="60"/>
        <v>0</v>
      </c>
      <c r="AM106" s="1">
        <f t="shared" si="61"/>
        <v>0</v>
      </c>
      <c r="AN106" s="1">
        <f t="shared" si="62"/>
        <v>0</v>
      </c>
      <c r="AO106" s="1">
        <f t="shared" si="63"/>
        <v>0</v>
      </c>
      <c r="AP106" s="1">
        <f t="shared" si="64"/>
        <v>0</v>
      </c>
      <c r="AQ106" s="1">
        <f t="shared" si="65"/>
        <v>0</v>
      </c>
      <c r="AR106" s="1">
        <f t="shared" si="66"/>
        <v>0</v>
      </c>
      <c r="AS106" s="1">
        <f t="shared" si="67"/>
        <v>0</v>
      </c>
      <c r="AT106" s="1">
        <f t="shared" si="68"/>
        <v>0</v>
      </c>
      <c r="AU106" s="1">
        <f t="shared" si="69"/>
        <v>0</v>
      </c>
      <c r="AX106" t="s">
        <v>156</v>
      </c>
      <c r="AY106" t="s">
        <v>144</v>
      </c>
      <c r="AZ106">
        <v>1</v>
      </c>
      <c r="BA106">
        <v>8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</row>
    <row r="107" spans="1:121">
      <c r="C107" s="51"/>
      <c r="D107" s="16">
        <f>B86</f>
        <v>4</v>
      </c>
      <c r="E107" s="5"/>
      <c r="F107" s="5"/>
      <c r="G107" s="17"/>
      <c r="H107" s="20">
        <f>B85</f>
        <v>0</v>
      </c>
      <c r="I107" s="21"/>
      <c r="J107" s="24">
        <f>B85</f>
        <v>0</v>
      </c>
      <c r="K107" s="27">
        <f>B85</f>
        <v>0</v>
      </c>
      <c r="L107" s="11"/>
      <c r="M107" s="11"/>
      <c r="N107" s="11"/>
      <c r="O107" s="11"/>
      <c r="P107" s="11"/>
      <c r="Q107" s="21">
        <f>B85</f>
        <v>0</v>
      </c>
      <c r="R107" s="24">
        <f>B85</f>
        <v>0</v>
      </c>
      <c r="S107" s="12"/>
      <c r="T107" s="4">
        <f>B88</f>
        <v>0</v>
      </c>
      <c r="U107" s="5"/>
      <c r="V107" s="5"/>
      <c r="W107" s="6"/>
      <c r="Z107" t="s">
        <v>157</v>
      </c>
      <c r="AA107" t="s">
        <v>144</v>
      </c>
      <c r="AB107">
        <v>1</v>
      </c>
      <c r="AC107">
        <v>94</v>
      </c>
      <c r="AD107">
        <v>1</v>
      </c>
      <c r="AE107">
        <v>13</v>
      </c>
      <c r="AF107" s="1">
        <f t="shared" si="54"/>
        <v>0</v>
      </c>
      <c r="AG107" s="1">
        <f t="shared" si="55"/>
        <v>1</v>
      </c>
      <c r="AH107" s="1">
        <f t="shared" si="56"/>
        <v>0</v>
      </c>
      <c r="AI107" s="1">
        <f t="shared" si="57"/>
        <v>0</v>
      </c>
      <c r="AJ107" s="1">
        <f t="shared" si="58"/>
        <v>0</v>
      </c>
      <c r="AK107" s="1">
        <f t="shared" si="59"/>
        <v>0</v>
      </c>
      <c r="AL107" s="1">
        <f t="shared" si="60"/>
        <v>0</v>
      </c>
      <c r="AM107" s="1">
        <f t="shared" si="61"/>
        <v>0</v>
      </c>
      <c r="AN107" s="1">
        <f t="shared" si="62"/>
        <v>0</v>
      </c>
      <c r="AO107" s="1">
        <f t="shared" si="63"/>
        <v>0</v>
      </c>
      <c r="AP107" s="1">
        <f t="shared" si="64"/>
        <v>0</v>
      </c>
      <c r="AQ107" s="1">
        <f t="shared" si="65"/>
        <v>0</v>
      </c>
      <c r="AR107" s="1">
        <f t="shared" si="66"/>
        <v>0</v>
      </c>
      <c r="AS107" s="1">
        <f t="shared" si="67"/>
        <v>0</v>
      </c>
      <c r="AT107" s="1">
        <f t="shared" si="68"/>
        <v>0</v>
      </c>
      <c r="AU107" s="1">
        <f t="shared" si="69"/>
        <v>0</v>
      </c>
      <c r="AX107" t="s">
        <v>157</v>
      </c>
      <c r="AY107" t="s">
        <v>144</v>
      </c>
      <c r="AZ107">
        <v>1</v>
      </c>
      <c r="BA107">
        <v>94</v>
      </c>
      <c r="BB107">
        <v>1</v>
      </c>
      <c r="BC107">
        <v>13</v>
      </c>
      <c r="BD107">
        <v>28</v>
      </c>
      <c r="BE107">
        <v>26.8085106382979</v>
      </c>
      <c r="BF107">
        <v>0.46428571428571402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4</v>
      </c>
      <c r="BT107">
        <v>3.8297872340425498</v>
      </c>
      <c r="BU107">
        <v>0.25</v>
      </c>
      <c r="BV107">
        <v>0</v>
      </c>
      <c r="BW107">
        <v>1</v>
      </c>
      <c r="BX107">
        <v>0</v>
      </c>
      <c r="BY107">
        <v>1</v>
      </c>
      <c r="BZ107">
        <v>3</v>
      </c>
      <c r="CA107">
        <v>0.33333333333333298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</row>
    <row r="108" spans="1:121">
      <c r="C108" s="51"/>
      <c r="D108" s="16"/>
      <c r="E108" s="5"/>
      <c r="F108" s="5"/>
      <c r="G108" s="17"/>
      <c r="H108" s="4"/>
      <c r="I108" s="22"/>
      <c r="J108" s="25"/>
      <c r="K108" s="28"/>
      <c r="L108" s="5"/>
      <c r="M108" s="5"/>
      <c r="N108" s="5"/>
      <c r="O108" s="5"/>
      <c r="P108" s="5"/>
      <c r="Q108" s="22"/>
      <c r="R108" s="25"/>
      <c r="S108" s="17"/>
      <c r="T108" s="4"/>
      <c r="U108" s="5"/>
      <c r="V108" s="5"/>
      <c r="W108" s="6"/>
      <c r="Z108" t="s">
        <v>100</v>
      </c>
      <c r="AA108" t="s">
        <v>79</v>
      </c>
      <c r="AB108">
        <v>1</v>
      </c>
      <c r="AC108">
        <v>94</v>
      </c>
      <c r="AD108">
        <v>1</v>
      </c>
      <c r="AE108">
        <v>66</v>
      </c>
      <c r="AF108" s="1">
        <f t="shared" si="54"/>
        <v>0</v>
      </c>
      <c r="AG108" s="1">
        <f t="shared" si="55"/>
        <v>1</v>
      </c>
      <c r="AH108" s="1">
        <f t="shared" si="56"/>
        <v>10</v>
      </c>
      <c r="AI108" s="1">
        <f t="shared" si="57"/>
        <v>9</v>
      </c>
      <c r="AJ108" s="1">
        <f t="shared" si="58"/>
        <v>0</v>
      </c>
      <c r="AK108" s="1">
        <f t="shared" si="59"/>
        <v>16</v>
      </c>
      <c r="AL108" s="1">
        <f t="shared" si="60"/>
        <v>18</v>
      </c>
      <c r="AM108" s="1">
        <f t="shared" si="61"/>
        <v>2</v>
      </c>
      <c r="AN108" s="1">
        <f t="shared" si="62"/>
        <v>6</v>
      </c>
      <c r="AO108" s="1">
        <f t="shared" si="63"/>
        <v>2</v>
      </c>
      <c r="AP108" s="1">
        <f t="shared" si="64"/>
        <v>0</v>
      </c>
      <c r="AQ108" s="1">
        <f t="shared" si="65"/>
        <v>0</v>
      </c>
      <c r="AR108" s="1">
        <f t="shared" si="66"/>
        <v>1</v>
      </c>
      <c r="AS108" s="1">
        <f t="shared" si="67"/>
        <v>0</v>
      </c>
      <c r="AT108" s="1">
        <f t="shared" si="68"/>
        <v>0</v>
      </c>
      <c r="AU108" s="1">
        <f t="shared" si="69"/>
        <v>0</v>
      </c>
      <c r="AX108" t="s">
        <v>100</v>
      </c>
      <c r="AY108" t="s">
        <v>79</v>
      </c>
      <c r="AZ108">
        <v>1</v>
      </c>
      <c r="BA108">
        <v>94</v>
      </c>
      <c r="BB108">
        <v>1</v>
      </c>
      <c r="BC108">
        <v>66</v>
      </c>
      <c r="BD108">
        <v>72</v>
      </c>
      <c r="BE108">
        <v>68.936170212766001</v>
      </c>
      <c r="BF108">
        <v>0.91666666666666696</v>
      </c>
      <c r="BG108">
        <v>2.8985507246376802E-2</v>
      </c>
      <c r="BH108">
        <v>0.65217391304347805</v>
      </c>
      <c r="BI108">
        <v>0.31884057971014501</v>
      </c>
      <c r="BJ108">
        <v>1</v>
      </c>
      <c r="BK108">
        <v>2</v>
      </c>
      <c r="BL108">
        <v>1.91489361702128</v>
      </c>
      <c r="BM108">
        <v>0.5</v>
      </c>
      <c r="BN108">
        <v>44</v>
      </c>
      <c r="BO108">
        <v>45</v>
      </c>
      <c r="BP108">
        <v>43.085106382978701</v>
      </c>
      <c r="BQ108">
        <v>0.97777777777777797</v>
      </c>
      <c r="BR108">
        <v>20</v>
      </c>
      <c r="BS108">
        <v>22</v>
      </c>
      <c r="BT108">
        <v>21.063829787233999</v>
      </c>
      <c r="BU108">
        <v>0.90909090909090895</v>
      </c>
      <c r="BV108">
        <v>0</v>
      </c>
      <c r="BW108">
        <v>0</v>
      </c>
      <c r="BX108">
        <v>0</v>
      </c>
      <c r="BY108">
        <v>1</v>
      </c>
      <c r="BZ108">
        <v>1</v>
      </c>
      <c r="CA108">
        <v>1</v>
      </c>
      <c r="CB108">
        <v>10</v>
      </c>
      <c r="CC108">
        <v>11</v>
      </c>
      <c r="CD108">
        <v>0.90909090909090895</v>
      </c>
      <c r="CE108">
        <v>9</v>
      </c>
      <c r="CF108">
        <v>9</v>
      </c>
      <c r="CG108">
        <v>1</v>
      </c>
      <c r="CH108">
        <v>0</v>
      </c>
      <c r="CI108">
        <v>1</v>
      </c>
      <c r="CJ108">
        <v>0</v>
      </c>
      <c r="CK108">
        <v>16</v>
      </c>
      <c r="CL108">
        <v>16</v>
      </c>
      <c r="CM108">
        <v>1</v>
      </c>
      <c r="CN108">
        <v>18</v>
      </c>
      <c r="CO108">
        <v>18</v>
      </c>
      <c r="CP108">
        <v>1</v>
      </c>
      <c r="CQ108">
        <v>2</v>
      </c>
      <c r="CR108">
        <v>2</v>
      </c>
      <c r="CS108">
        <v>1</v>
      </c>
      <c r="CT108">
        <v>6</v>
      </c>
      <c r="CU108">
        <v>7</v>
      </c>
      <c r="CV108">
        <v>0.85714285714285698</v>
      </c>
      <c r="CW108">
        <v>2</v>
      </c>
      <c r="CX108">
        <v>2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1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</row>
    <row r="109" spans="1:121">
      <c r="C109" s="51"/>
      <c r="D109" s="16"/>
      <c r="E109" s="5"/>
      <c r="F109" s="5"/>
      <c r="G109" s="17"/>
      <c r="H109" s="4"/>
      <c r="I109" s="22"/>
      <c r="J109" s="25"/>
      <c r="K109" s="10">
        <f>B84</f>
        <v>0</v>
      </c>
      <c r="L109" s="11"/>
      <c r="M109" s="11"/>
      <c r="N109" s="11"/>
      <c r="O109" s="11"/>
      <c r="P109" s="12"/>
      <c r="Q109" s="22"/>
      <c r="R109" s="25"/>
      <c r="S109" s="17"/>
      <c r="T109" s="4"/>
      <c r="U109" s="5"/>
      <c r="V109" s="5"/>
      <c r="W109" s="6"/>
      <c r="Z109" t="s">
        <v>101</v>
      </c>
      <c r="AA109" t="s">
        <v>79</v>
      </c>
      <c r="AB109">
        <v>1</v>
      </c>
      <c r="AC109">
        <v>94</v>
      </c>
      <c r="AD109">
        <v>1</v>
      </c>
      <c r="AE109">
        <v>11</v>
      </c>
      <c r="AF109" s="1">
        <f t="shared" si="54"/>
        <v>0</v>
      </c>
      <c r="AG109" s="1">
        <f t="shared" si="55"/>
        <v>5</v>
      </c>
      <c r="AH109" s="1">
        <f t="shared" si="56"/>
        <v>0</v>
      </c>
      <c r="AI109" s="1">
        <f t="shared" si="57"/>
        <v>2</v>
      </c>
      <c r="AJ109" s="1">
        <f t="shared" si="58"/>
        <v>0</v>
      </c>
      <c r="AK109" s="1">
        <f t="shared" si="59"/>
        <v>0</v>
      </c>
      <c r="AL109" s="1">
        <f t="shared" si="60"/>
        <v>0</v>
      </c>
      <c r="AM109" s="1">
        <f t="shared" si="61"/>
        <v>0</v>
      </c>
      <c r="AN109" s="1">
        <f t="shared" si="62"/>
        <v>0</v>
      </c>
      <c r="AO109" s="1">
        <f t="shared" si="63"/>
        <v>0</v>
      </c>
      <c r="AP109" s="1">
        <f t="shared" si="64"/>
        <v>0</v>
      </c>
      <c r="AQ109" s="1">
        <f t="shared" si="65"/>
        <v>0</v>
      </c>
      <c r="AR109" s="1">
        <f t="shared" si="66"/>
        <v>0</v>
      </c>
      <c r="AS109" s="1">
        <f t="shared" si="67"/>
        <v>0</v>
      </c>
      <c r="AT109" s="1">
        <f t="shared" si="68"/>
        <v>0</v>
      </c>
      <c r="AU109" s="1">
        <f t="shared" si="69"/>
        <v>0</v>
      </c>
      <c r="AX109" t="s">
        <v>101</v>
      </c>
      <c r="AY109" t="s">
        <v>79</v>
      </c>
      <c r="AZ109">
        <v>1</v>
      </c>
      <c r="BA109">
        <v>94</v>
      </c>
      <c r="BB109">
        <v>1</v>
      </c>
      <c r="BC109">
        <v>11</v>
      </c>
      <c r="BD109">
        <v>11</v>
      </c>
      <c r="BE109">
        <v>10.531914893617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7</v>
      </c>
      <c r="BS109">
        <v>7</v>
      </c>
      <c r="BT109">
        <v>6.7021276595744697</v>
      </c>
      <c r="BU109">
        <v>1</v>
      </c>
      <c r="BV109">
        <v>0</v>
      </c>
      <c r="BW109">
        <v>0</v>
      </c>
      <c r="BX109">
        <v>0</v>
      </c>
      <c r="BY109">
        <v>5</v>
      </c>
      <c r="BZ109">
        <v>5</v>
      </c>
      <c r="CA109">
        <v>1</v>
      </c>
      <c r="CB109">
        <v>0</v>
      </c>
      <c r="CC109">
        <v>0</v>
      </c>
      <c r="CD109">
        <v>0</v>
      </c>
      <c r="CE109">
        <v>2</v>
      </c>
      <c r="CF109">
        <v>2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</row>
    <row r="110" spans="1:121">
      <c r="C110" s="51"/>
      <c r="D110" s="18"/>
      <c r="E110" s="8"/>
      <c r="F110" s="8"/>
      <c r="G110" s="19"/>
      <c r="H110" s="13"/>
      <c r="I110" s="23"/>
      <c r="J110" s="26"/>
      <c r="K110" s="13"/>
      <c r="L110" s="14"/>
      <c r="M110" s="14"/>
      <c r="N110" s="14"/>
      <c r="O110" s="14"/>
      <c r="P110" s="15"/>
      <c r="Q110" s="23"/>
      <c r="R110" s="26"/>
      <c r="S110" s="15"/>
      <c r="T110" s="7"/>
      <c r="U110" s="8"/>
      <c r="V110" s="8"/>
      <c r="W110" s="9"/>
    </row>
    <row r="111" spans="1:121">
      <c r="Z111" t="s">
        <v>79</v>
      </c>
      <c r="AF111" s="1">
        <f>SUMIFS(AF82:AF109,$AA82:$AA109,"USA")</f>
        <v>0</v>
      </c>
      <c r="AG111" s="1">
        <f>SUMIFS(AG82:AG109,$AA82:$AA109,"USA")</f>
        <v>6</v>
      </c>
      <c r="AH111" s="1">
        <f t="shared" ref="AH111:AP111" si="70">SUMIFS(AH82:AH109,$AA82:$AA109,"USA")</f>
        <v>17</v>
      </c>
      <c r="AI111" s="1">
        <f t="shared" si="70"/>
        <v>21</v>
      </c>
      <c r="AJ111" s="1">
        <f t="shared" si="70"/>
        <v>8</v>
      </c>
      <c r="AK111" s="1">
        <f t="shared" si="70"/>
        <v>48</v>
      </c>
      <c r="AL111" s="1">
        <f t="shared" si="70"/>
        <v>57</v>
      </c>
      <c r="AM111" s="1">
        <f t="shared" si="70"/>
        <v>31</v>
      </c>
      <c r="AN111" s="1">
        <f t="shared" si="70"/>
        <v>36</v>
      </c>
      <c r="AO111" s="1">
        <f t="shared" si="70"/>
        <v>42</v>
      </c>
      <c r="AP111" s="1">
        <f t="shared" si="70"/>
        <v>49</v>
      </c>
      <c r="AQ111" s="1">
        <f>SUMIFS(AQ82:AQ109,$AA82:$AA109,"USA")</f>
        <v>11</v>
      </c>
      <c r="AR111" s="1">
        <f t="shared" ref="AR111:AU111" si="71">SUMIFS(AR82:AR109,$AA82:$AA109,"USA")</f>
        <v>16</v>
      </c>
      <c r="AS111" s="1">
        <f t="shared" si="71"/>
        <v>46</v>
      </c>
      <c r="AT111" s="1">
        <f t="shared" si="71"/>
        <v>4</v>
      </c>
      <c r="AU111" s="1">
        <f t="shared" si="71"/>
        <v>0</v>
      </c>
    </row>
    <row r="112" spans="1:121">
      <c r="Z112" t="s">
        <v>144</v>
      </c>
      <c r="AF112" s="1">
        <f>SUMIFS(AF82:AF109,$AA82:$AA109,"MEX")</f>
        <v>0</v>
      </c>
      <c r="AG112" s="1">
        <f>SUMIFS(AG82:AG109,$AA82:$AA109,"MEX")</f>
        <v>6</v>
      </c>
      <c r="AH112" s="1">
        <f t="shared" ref="AH112:AP112" si="72">SUMIFS(AH82:AH109,$AA82:$AA109,"MEX")</f>
        <v>9</v>
      </c>
      <c r="AI112" s="1">
        <f t="shared" si="72"/>
        <v>15</v>
      </c>
      <c r="AJ112" s="1">
        <f t="shared" si="72"/>
        <v>6</v>
      </c>
      <c r="AK112" s="1">
        <f t="shared" si="72"/>
        <v>15</v>
      </c>
      <c r="AL112" s="1">
        <f t="shared" si="72"/>
        <v>13</v>
      </c>
      <c r="AM112" s="1">
        <f t="shared" si="72"/>
        <v>7</v>
      </c>
      <c r="AN112" s="1">
        <f t="shared" si="72"/>
        <v>6</v>
      </c>
      <c r="AO112" s="1">
        <f t="shared" si="72"/>
        <v>8</v>
      </c>
      <c r="AP112" s="1">
        <f t="shared" si="72"/>
        <v>2</v>
      </c>
      <c r="AQ112" s="1">
        <f>SUMIFS(AQ82:AQ109,$AA82:$AA109,"MEX")</f>
        <v>0</v>
      </c>
      <c r="AR112" s="1">
        <f t="shared" ref="AR112:AU112" si="73">SUMIFS(AR82:AR109,$AA82:$AA109,"MEX")</f>
        <v>0</v>
      </c>
      <c r="AS112" s="1">
        <f t="shared" si="73"/>
        <v>3</v>
      </c>
      <c r="AT112" s="1">
        <f t="shared" si="73"/>
        <v>0</v>
      </c>
      <c r="AU112" s="1">
        <f t="shared" si="73"/>
        <v>0</v>
      </c>
    </row>
    <row r="123" spans="1:121">
      <c r="A123" s="3" t="s">
        <v>124</v>
      </c>
      <c r="C123" s="51"/>
      <c r="D123" s="29">
        <f>B137</f>
        <v>11</v>
      </c>
      <c r="E123" s="30"/>
      <c r="F123" s="30"/>
      <c r="G123" s="37"/>
      <c r="H123" s="29">
        <f>B140</f>
        <v>0</v>
      </c>
      <c r="I123" s="31"/>
      <c r="J123" s="35">
        <f>B140</f>
        <v>0</v>
      </c>
      <c r="K123" s="29">
        <f>B141</f>
        <v>0</v>
      </c>
      <c r="L123" s="30"/>
      <c r="M123" s="30"/>
      <c r="N123" s="30"/>
      <c r="O123" s="30"/>
      <c r="P123" s="37"/>
      <c r="Q123" s="46">
        <f>B140</f>
        <v>0</v>
      </c>
      <c r="R123" s="35">
        <f>B140</f>
        <v>0</v>
      </c>
      <c r="S123" s="37"/>
      <c r="T123" s="29">
        <f>B139</f>
        <v>0</v>
      </c>
      <c r="U123" s="30"/>
      <c r="V123" s="30"/>
      <c r="W123" s="37"/>
      <c r="Z123" t="s">
        <v>0</v>
      </c>
      <c r="AA123" t="s">
        <v>1</v>
      </c>
      <c r="AB123" t="s">
        <v>2</v>
      </c>
      <c r="AC123" t="s">
        <v>3</v>
      </c>
      <c r="AD123" t="s">
        <v>4</v>
      </c>
      <c r="AE123" t="s">
        <v>5</v>
      </c>
      <c r="AF123" s="1" t="s">
        <v>24</v>
      </c>
      <c r="AG123" s="1" t="s">
        <v>27</v>
      </c>
      <c r="AH123" s="1" t="s">
        <v>30</v>
      </c>
      <c r="AI123" s="1" t="s">
        <v>33</v>
      </c>
      <c r="AJ123" s="1" t="s">
        <v>36</v>
      </c>
      <c r="AK123" s="1" t="s">
        <v>39</v>
      </c>
      <c r="AL123" s="1" t="s">
        <v>42</v>
      </c>
      <c r="AM123" s="1" t="s">
        <v>45</v>
      </c>
      <c r="AN123" s="1" t="s">
        <v>48</v>
      </c>
      <c r="AO123" s="1" t="s">
        <v>51</v>
      </c>
      <c r="AP123" s="1" t="s">
        <v>54</v>
      </c>
      <c r="AQ123" s="1" t="s">
        <v>57</v>
      </c>
      <c r="AR123" s="1" t="s">
        <v>60</v>
      </c>
      <c r="AS123" s="1" t="s">
        <v>63</v>
      </c>
      <c r="AT123" s="1" t="s">
        <v>66</v>
      </c>
      <c r="AU123" s="1" t="s">
        <v>69</v>
      </c>
      <c r="AX123" t="s">
        <v>0</v>
      </c>
      <c r="AY123" t="s">
        <v>1</v>
      </c>
      <c r="AZ123" t="s">
        <v>2</v>
      </c>
      <c r="BA123" t="s">
        <v>3</v>
      </c>
      <c r="BB123" t="s">
        <v>4</v>
      </c>
      <c r="BC123" t="s">
        <v>5</v>
      </c>
      <c r="BD123" t="s">
        <v>6</v>
      </c>
      <c r="BE123" t="s">
        <v>7</v>
      </c>
      <c r="BF123" t="s">
        <v>8</v>
      </c>
      <c r="BG123" t="s">
        <v>9</v>
      </c>
      <c r="BH123" t="s">
        <v>10</v>
      </c>
      <c r="BI123" t="s">
        <v>11</v>
      </c>
      <c r="BJ123" t="s">
        <v>12</v>
      </c>
      <c r="BK123" t="s">
        <v>13</v>
      </c>
      <c r="BL123" t="s">
        <v>14</v>
      </c>
      <c r="BM123" t="s">
        <v>15</v>
      </c>
      <c r="BN123" t="s">
        <v>16</v>
      </c>
      <c r="BO123" t="s">
        <v>17</v>
      </c>
      <c r="BP123" t="s">
        <v>18</v>
      </c>
      <c r="BQ123" t="s">
        <v>19</v>
      </c>
      <c r="BR123" t="s">
        <v>20</v>
      </c>
      <c r="BS123" t="s">
        <v>21</v>
      </c>
      <c r="BT123" t="s">
        <v>22</v>
      </c>
      <c r="BU123" t="s">
        <v>23</v>
      </c>
      <c r="BV123" t="s">
        <v>24</v>
      </c>
      <c r="BW123" t="s">
        <v>25</v>
      </c>
      <c r="BX123" t="s">
        <v>26</v>
      </c>
      <c r="BY123" t="s">
        <v>27</v>
      </c>
      <c r="BZ123" t="s">
        <v>28</v>
      </c>
      <c r="CA123" t="s">
        <v>29</v>
      </c>
      <c r="CB123" t="s">
        <v>30</v>
      </c>
      <c r="CC123" t="s">
        <v>31</v>
      </c>
      <c r="CD123" t="s">
        <v>32</v>
      </c>
      <c r="CE123" t="s">
        <v>33</v>
      </c>
      <c r="CF123" t="s">
        <v>34</v>
      </c>
      <c r="CG123" t="s">
        <v>35</v>
      </c>
      <c r="CH123" t="s">
        <v>36</v>
      </c>
      <c r="CI123" t="s">
        <v>37</v>
      </c>
      <c r="CJ123" t="s">
        <v>38</v>
      </c>
      <c r="CK123" t="s">
        <v>39</v>
      </c>
      <c r="CL123" t="s">
        <v>40</v>
      </c>
      <c r="CM123" t="s">
        <v>41</v>
      </c>
      <c r="CN123" t="s">
        <v>42</v>
      </c>
      <c r="CO123" t="s">
        <v>43</v>
      </c>
      <c r="CP123" t="s">
        <v>44</v>
      </c>
      <c r="CQ123" t="s">
        <v>45</v>
      </c>
      <c r="CR123" t="s">
        <v>46</v>
      </c>
      <c r="CS123" t="s">
        <v>47</v>
      </c>
      <c r="CT123" t="s">
        <v>48</v>
      </c>
      <c r="CU123" t="s">
        <v>49</v>
      </c>
      <c r="CV123" t="s">
        <v>50</v>
      </c>
      <c r="CW123" t="s">
        <v>51</v>
      </c>
      <c r="CX123" t="s">
        <v>52</v>
      </c>
      <c r="CY123" t="s">
        <v>53</v>
      </c>
      <c r="CZ123" t="s">
        <v>54</v>
      </c>
      <c r="DA123" t="s">
        <v>55</v>
      </c>
      <c r="DB123" t="s">
        <v>56</v>
      </c>
      <c r="DC123" t="s">
        <v>57</v>
      </c>
      <c r="DD123" t="s">
        <v>58</v>
      </c>
      <c r="DE123" t="s">
        <v>59</v>
      </c>
      <c r="DF123" t="s">
        <v>60</v>
      </c>
      <c r="DG123" t="s">
        <v>61</v>
      </c>
      <c r="DH123" t="s">
        <v>62</v>
      </c>
      <c r="DI123" t="s">
        <v>63</v>
      </c>
      <c r="DJ123" t="s">
        <v>64</v>
      </c>
      <c r="DK123" t="s">
        <v>65</v>
      </c>
      <c r="DL123" t="s">
        <v>66</v>
      </c>
      <c r="DM123" t="s">
        <v>67</v>
      </c>
      <c r="DN123" t="s">
        <v>68</v>
      </c>
      <c r="DO123" t="s">
        <v>69</v>
      </c>
      <c r="DP123" t="s">
        <v>70</v>
      </c>
      <c r="DQ123" t="s">
        <v>71</v>
      </c>
    </row>
    <row r="124" spans="1:121">
      <c r="A124" t="s">
        <v>0</v>
      </c>
      <c r="B124" s="50" t="s">
        <v>90</v>
      </c>
      <c r="C124" s="51"/>
      <c r="D124" s="16"/>
      <c r="E124" s="5"/>
      <c r="F124" s="5"/>
      <c r="G124" s="6"/>
      <c r="H124" s="16"/>
      <c r="I124" s="22"/>
      <c r="J124" s="25"/>
      <c r="K124" s="18"/>
      <c r="L124" s="8"/>
      <c r="M124" s="8"/>
      <c r="N124" s="8"/>
      <c r="O124" s="8"/>
      <c r="P124" s="9"/>
      <c r="Q124" s="47"/>
      <c r="R124" s="25"/>
      <c r="S124" s="6"/>
      <c r="T124" s="16"/>
      <c r="U124" s="5"/>
      <c r="V124" s="5"/>
      <c r="W124" s="6"/>
      <c r="Z124" t="s">
        <v>158</v>
      </c>
      <c r="AA124" t="s">
        <v>159</v>
      </c>
      <c r="AB124">
        <v>1</v>
      </c>
      <c r="AC124">
        <v>94</v>
      </c>
      <c r="AD124">
        <v>1</v>
      </c>
      <c r="AE124">
        <v>24</v>
      </c>
      <c r="AF124" s="1">
        <f>BV124</f>
        <v>0</v>
      </c>
      <c r="AG124" s="1">
        <f>BY124</f>
        <v>0</v>
      </c>
      <c r="AH124" s="1">
        <f>CB124</f>
        <v>0</v>
      </c>
      <c r="AI124" s="1">
        <f>CE124</f>
        <v>0</v>
      </c>
      <c r="AJ124" s="1">
        <f>CH124</f>
        <v>3</v>
      </c>
      <c r="AK124" s="1">
        <f>CK124</f>
        <v>2</v>
      </c>
      <c r="AL124" s="1">
        <f>CN124</f>
        <v>2</v>
      </c>
      <c r="AM124" s="1">
        <f>CQ124</f>
        <v>4</v>
      </c>
      <c r="AN124" s="1">
        <f>CT124</f>
        <v>0</v>
      </c>
      <c r="AO124" s="1">
        <f>CW124</f>
        <v>0</v>
      </c>
      <c r="AP124" s="1">
        <f>CZ124</f>
        <v>9</v>
      </c>
      <c r="AQ124" s="1">
        <f>DC124</f>
        <v>0</v>
      </c>
      <c r="AR124" s="1">
        <f>DF124</f>
        <v>0</v>
      </c>
      <c r="AS124" s="1">
        <f>DI124</f>
        <v>4</v>
      </c>
      <c r="AT124" s="1">
        <f>DL124</f>
        <v>0</v>
      </c>
      <c r="AU124" s="1">
        <f>DO124</f>
        <v>0</v>
      </c>
      <c r="AX124" t="s">
        <v>158</v>
      </c>
      <c r="AY124" t="s">
        <v>159</v>
      </c>
      <c r="AZ124">
        <v>1</v>
      </c>
      <c r="BA124">
        <v>94</v>
      </c>
      <c r="BB124">
        <v>1</v>
      </c>
      <c r="BC124">
        <v>24</v>
      </c>
      <c r="BD124">
        <v>34</v>
      </c>
      <c r="BE124">
        <v>32.553191489361701</v>
      </c>
      <c r="BF124">
        <v>0.70588235294117696</v>
      </c>
      <c r="BG124">
        <v>0.17647058823529399</v>
      </c>
      <c r="BH124">
        <v>0.73529411764705899</v>
      </c>
      <c r="BI124">
        <v>8.8235294117647106E-2</v>
      </c>
      <c r="BJ124">
        <v>4</v>
      </c>
      <c r="BK124">
        <v>6</v>
      </c>
      <c r="BL124">
        <v>5.7446808510638299</v>
      </c>
      <c r="BM124">
        <v>0.66666666666666696</v>
      </c>
      <c r="BN124">
        <v>17</v>
      </c>
      <c r="BO124">
        <v>25</v>
      </c>
      <c r="BP124">
        <v>23.936170212766001</v>
      </c>
      <c r="BQ124">
        <v>0.68</v>
      </c>
      <c r="BR124">
        <v>3</v>
      </c>
      <c r="BS124">
        <v>3</v>
      </c>
      <c r="BT124">
        <v>2.87234042553191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3</v>
      </c>
      <c r="CI124">
        <v>3</v>
      </c>
      <c r="CJ124">
        <v>1</v>
      </c>
      <c r="CK124">
        <v>2</v>
      </c>
      <c r="CL124">
        <v>2</v>
      </c>
      <c r="CM124">
        <v>1</v>
      </c>
      <c r="CN124">
        <v>2</v>
      </c>
      <c r="CO124">
        <v>2</v>
      </c>
      <c r="CP124">
        <v>1</v>
      </c>
      <c r="CQ124">
        <v>4</v>
      </c>
      <c r="CR124">
        <v>7</v>
      </c>
      <c r="CS124">
        <v>0.57142857142857095</v>
      </c>
      <c r="CT124">
        <v>0</v>
      </c>
      <c r="CU124">
        <v>1</v>
      </c>
      <c r="CV124">
        <v>0</v>
      </c>
      <c r="CW124">
        <v>0</v>
      </c>
      <c r="CX124">
        <v>1</v>
      </c>
      <c r="CY124">
        <v>0</v>
      </c>
      <c r="CZ124">
        <v>9</v>
      </c>
      <c r="DA124">
        <v>13</v>
      </c>
      <c r="DB124">
        <v>0.69230769230769196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4</v>
      </c>
      <c r="DJ124">
        <v>6</v>
      </c>
      <c r="DK124">
        <v>0.66666666666666696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</row>
    <row r="125" spans="1:121">
      <c r="A125" t="s">
        <v>106</v>
      </c>
      <c r="B125">
        <f>1+MATCH(B124,Z124:Z152)</f>
        <v>10</v>
      </c>
      <c r="C125" s="51"/>
      <c r="D125" s="16"/>
      <c r="E125" s="5"/>
      <c r="F125" s="5"/>
      <c r="G125" s="6"/>
      <c r="H125" s="16"/>
      <c r="I125" s="22"/>
      <c r="J125" s="25"/>
      <c r="K125" s="5">
        <f>B140</f>
        <v>0</v>
      </c>
      <c r="L125" s="5"/>
      <c r="M125" s="5"/>
      <c r="N125" s="5"/>
      <c r="O125" s="5"/>
      <c r="P125" s="5"/>
      <c r="Q125" s="22"/>
      <c r="R125" s="25"/>
      <c r="S125" s="6"/>
      <c r="T125" s="16"/>
      <c r="U125" s="5"/>
      <c r="V125" s="5"/>
      <c r="W125" s="6"/>
      <c r="Z125" t="s">
        <v>78</v>
      </c>
      <c r="AA125" t="s">
        <v>79</v>
      </c>
      <c r="AB125">
        <v>1</v>
      </c>
      <c r="AC125">
        <v>94</v>
      </c>
      <c r="AD125">
        <v>1</v>
      </c>
      <c r="AE125">
        <v>63</v>
      </c>
      <c r="AF125" s="1">
        <f t="shared" ref="AF125:AF151" si="74">BV125</f>
        <v>0</v>
      </c>
      <c r="AG125" s="1">
        <f t="shared" ref="AG125:AG151" si="75">BY125</f>
        <v>0</v>
      </c>
      <c r="AH125" s="1">
        <f t="shared" ref="AH125:AH151" si="76">CB125</f>
        <v>3</v>
      </c>
      <c r="AI125" s="1">
        <f t="shared" ref="AI125:AI151" si="77">CE125</f>
        <v>3</v>
      </c>
      <c r="AJ125" s="1">
        <f t="shared" ref="AJ125:AJ151" si="78">CH125</f>
        <v>0</v>
      </c>
      <c r="AK125" s="1">
        <f t="shared" ref="AK125:AK151" si="79">CK125</f>
        <v>9</v>
      </c>
      <c r="AL125" s="1">
        <f t="shared" ref="AL125:AL151" si="80">CN125</f>
        <v>7</v>
      </c>
      <c r="AM125" s="1">
        <f t="shared" ref="AM125:AM151" si="81">CQ125</f>
        <v>9</v>
      </c>
      <c r="AN125" s="1">
        <f t="shared" ref="AN125:AN151" si="82">CT125</f>
        <v>6</v>
      </c>
      <c r="AO125" s="1">
        <f t="shared" ref="AO125:AO151" si="83">CW125</f>
        <v>3</v>
      </c>
      <c r="AP125" s="1">
        <f t="shared" ref="AP125:AP151" si="84">CZ125</f>
        <v>5</v>
      </c>
      <c r="AQ125" s="1">
        <f t="shared" ref="AQ125:AQ151" si="85">DC125</f>
        <v>6</v>
      </c>
      <c r="AR125" s="1">
        <f t="shared" ref="AR125:AR151" si="86">DF125</f>
        <v>5</v>
      </c>
      <c r="AS125" s="1">
        <f t="shared" ref="AS125:AS151" si="87">DI125</f>
        <v>4</v>
      </c>
      <c r="AT125" s="1">
        <f t="shared" ref="AT125:AT151" si="88">DL125</f>
        <v>1</v>
      </c>
      <c r="AU125" s="1">
        <f t="shared" ref="AU125:AU151" si="89">DO125</f>
        <v>0</v>
      </c>
      <c r="AX125" t="s">
        <v>78</v>
      </c>
      <c r="AY125" t="s">
        <v>79</v>
      </c>
      <c r="AZ125">
        <v>1</v>
      </c>
      <c r="BA125">
        <v>94</v>
      </c>
      <c r="BB125">
        <v>1</v>
      </c>
      <c r="BC125">
        <v>63</v>
      </c>
      <c r="BD125">
        <v>75</v>
      </c>
      <c r="BE125">
        <v>71.808510638297903</v>
      </c>
      <c r="BF125">
        <v>0.84</v>
      </c>
      <c r="BG125">
        <v>0.28571428571428598</v>
      </c>
      <c r="BH125">
        <v>0.61428571428571399</v>
      </c>
      <c r="BI125">
        <v>0.1</v>
      </c>
      <c r="BJ125">
        <v>16</v>
      </c>
      <c r="BK125">
        <v>20</v>
      </c>
      <c r="BL125">
        <v>19.148936170212799</v>
      </c>
      <c r="BM125">
        <v>0.8</v>
      </c>
      <c r="BN125">
        <v>39</v>
      </c>
      <c r="BO125">
        <v>43</v>
      </c>
      <c r="BP125">
        <v>41.170212765957402</v>
      </c>
      <c r="BQ125">
        <v>0.90697674418604601</v>
      </c>
      <c r="BR125">
        <v>6</v>
      </c>
      <c r="BS125">
        <v>7</v>
      </c>
      <c r="BT125">
        <v>6.7021276595744697</v>
      </c>
      <c r="BU125">
        <v>0.85714285714285698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3</v>
      </c>
      <c r="CC125">
        <v>3</v>
      </c>
      <c r="CD125">
        <v>1</v>
      </c>
      <c r="CE125">
        <v>3</v>
      </c>
      <c r="CF125">
        <v>4</v>
      </c>
      <c r="CG125">
        <v>0.75</v>
      </c>
      <c r="CH125">
        <v>0</v>
      </c>
      <c r="CI125">
        <v>0</v>
      </c>
      <c r="CJ125">
        <v>0</v>
      </c>
      <c r="CK125">
        <v>9</v>
      </c>
      <c r="CL125">
        <v>11</v>
      </c>
      <c r="CM125">
        <v>0.81818181818181801</v>
      </c>
      <c r="CN125">
        <v>7</v>
      </c>
      <c r="CO125">
        <v>7</v>
      </c>
      <c r="CP125">
        <v>1</v>
      </c>
      <c r="CQ125">
        <v>9</v>
      </c>
      <c r="CR125">
        <v>9</v>
      </c>
      <c r="CS125">
        <v>1</v>
      </c>
      <c r="CT125">
        <v>6</v>
      </c>
      <c r="CU125">
        <v>8</v>
      </c>
      <c r="CV125">
        <v>0.75</v>
      </c>
      <c r="CW125">
        <v>3</v>
      </c>
      <c r="CX125">
        <v>3</v>
      </c>
      <c r="CY125">
        <v>1</v>
      </c>
      <c r="CZ125">
        <v>5</v>
      </c>
      <c r="DA125">
        <v>5</v>
      </c>
      <c r="DB125">
        <v>1</v>
      </c>
      <c r="DC125">
        <v>6</v>
      </c>
      <c r="DD125">
        <v>7</v>
      </c>
      <c r="DE125">
        <v>0.85714285714285698</v>
      </c>
      <c r="DF125">
        <v>5</v>
      </c>
      <c r="DG125">
        <v>6</v>
      </c>
      <c r="DH125">
        <v>0.83333333333333304</v>
      </c>
      <c r="DI125">
        <v>4</v>
      </c>
      <c r="DJ125">
        <v>5</v>
      </c>
      <c r="DK125">
        <v>0.8</v>
      </c>
      <c r="DL125">
        <v>1</v>
      </c>
      <c r="DM125">
        <v>2</v>
      </c>
      <c r="DN125">
        <v>0.5</v>
      </c>
      <c r="DO125">
        <v>0</v>
      </c>
      <c r="DP125">
        <v>0</v>
      </c>
      <c r="DQ125">
        <v>0</v>
      </c>
    </row>
    <row r="126" spans="1:121">
      <c r="A126" s="2" t="s">
        <v>107</v>
      </c>
      <c r="B126" s="2">
        <f>VLOOKUP(B124,Z124:AU157,7,FALSE)</f>
        <v>0</v>
      </c>
      <c r="C126" s="51"/>
      <c r="D126" s="16"/>
      <c r="E126" s="5"/>
      <c r="F126" s="5"/>
      <c r="G126" s="6"/>
      <c r="H126" s="18"/>
      <c r="I126" s="44"/>
      <c r="J126" s="45"/>
      <c r="K126" s="8"/>
      <c r="L126" s="8"/>
      <c r="M126" s="8"/>
      <c r="N126" s="8"/>
      <c r="O126" s="8"/>
      <c r="P126" s="8"/>
      <c r="Q126" s="44"/>
      <c r="R126" s="45"/>
      <c r="S126" s="9"/>
      <c r="T126" s="16"/>
      <c r="U126" s="5"/>
      <c r="V126" s="5"/>
      <c r="W126" s="6"/>
      <c r="Z126" t="s">
        <v>160</v>
      </c>
      <c r="AA126" t="s">
        <v>159</v>
      </c>
      <c r="AB126">
        <v>1</v>
      </c>
      <c r="AC126">
        <v>94</v>
      </c>
      <c r="AD126">
        <v>1</v>
      </c>
      <c r="AE126">
        <v>22</v>
      </c>
      <c r="AF126" s="1">
        <f t="shared" si="74"/>
        <v>0</v>
      </c>
      <c r="AG126" s="1">
        <f t="shared" si="75"/>
        <v>0</v>
      </c>
      <c r="AH126" s="1">
        <f t="shared" si="76"/>
        <v>1</v>
      </c>
      <c r="AI126" s="1">
        <f t="shared" si="77"/>
        <v>1</v>
      </c>
      <c r="AJ126" s="1">
        <f t="shared" si="78"/>
        <v>0</v>
      </c>
      <c r="AK126" s="1">
        <f t="shared" si="79"/>
        <v>1</v>
      </c>
      <c r="AL126" s="1">
        <f t="shared" si="80"/>
        <v>5</v>
      </c>
      <c r="AM126" s="1">
        <f t="shared" si="81"/>
        <v>7</v>
      </c>
      <c r="AN126" s="1">
        <f t="shared" si="82"/>
        <v>0</v>
      </c>
      <c r="AO126" s="1">
        <f t="shared" si="83"/>
        <v>2</v>
      </c>
      <c r="AP126" s="1">
        <f t="shared" si="84"/>
        <v>4</v>
      </c>
      <c r="AQ126" s="1">
        <f t="shared" si="85"/>
        <v>0</v>
      </c>
      <c r="AR126" s="1">
        <f t="shared" si="86"/>
        <v>0</v>
      </c>
      <c r="AS126" s="1">
        <f t="shared" si="87"/>
        <v>1</v>
      </c>
      <c r="AT126" s="1">
        <f t="shared" si="88"/>
        <v>0</v>
      </c>
      <c r="AU126" s="1">
        <f t="shared" si="89"/>
        <v>0</v>
      </c>
      <c r="AX126" t="s">
        <v>160</v>
      </c>
      <c r="AY126" t="s">
        <v>159</v>
      </c>
      <c r="AZ126">
        <v>1</v>
      </c>
      <c r="BA126">
        <v>94</v>
      </c>
      <c r="BB126">
        <v>1</v>
      </c>
      <c r="BC126">
        <v>22</v>
      </c>
      <c r="BD126">
        <v>28</v>
      </c>
      <c r="BE126">
        <v>26.8085106382979</v>
      </c>
      <c r="BF126">
        <v>0.78571428571428603</v>
      </c>
      <c r="BG126">
        <v>7.1428571428571397E-2</v>
      </c>
      <c r="BH126">
        <v>0.78571428571428603</v>
      </c>
      <c r="BI126">
        <v>0.14285714285714299</v>
      </c>
      <c r="BJ126">
        <v>1</v>
      </c>
      <c r="BK126">
        <v>2</v>
      </c>
      <c r="BL126">
        <v>1.91489361702128</v>
      </c>
      <c r="BM126">
        <v>0.5</v>
      </c>
      <c r="BN126">
        <v>19</v>
      </c>
      <c r="BO126">
        <v>22</v>
      </c>
      <c r="BP126">
        <v>21.063829787233999</v>
      </c>
      <c r="BQ126">
        <v>0.86363636363636398</v>
      </c>
      <c r="BR126">
        <v>2</v>
      </c>
      <c r="BS126">
        <v>4</v>
      </c>
      <c r="BT126">
        <v>3.8297872340425498</v>
      </c>
      <c r="BU126">
        <v>0.5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0</v>
      </c>
      <c r="CI126">
        <v>1</v>
      </c>
      <c r="CJ126">
        <v>0</v>
      </c>
      <c r="CK126">
        <v>1</v>
      </c>
      <c r="CL126">
        <v>1</v>
      </c>
      <c r="CM126">
        <v>1</v>
      </c>
      <c r="CN126">
        <v>5</v>
      </c>
      <c r="CO126">
        <v>5</v>
      </c>
      <c r="CP126">
        <v>1</v>
      </c>
      <c r="CQ126">
        <v>7</v>
      </c>
      <c r="CR126">
        <v>10</v>
      </c>
      <c r="CS126">
        <v>0.7</v>
      </c>
      <c r="CT126">
        <v>0</v>
      </c>
      <c r="CU126">
        <v>0</v>
      </c>
      <c r="CV126">
        <v>0</v>
      </c>
      <c r="CW126">
        <v>2</v>
      </c>
      <c r="CX126">
        <v>2</v>
      </c>
      <c r="CY126">
        <v>1</v>
      </c>
      <c r="CZ126">
        <v>4</v>
      </c>
      <c r="DA126">
        <v>4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2</v>
      </c>
      <c r="DK126">
        <v>0.5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</row>
    <row r="127" spans="1:121">
      <c r="A127" s="2" t="s">
        <v>108</v>
      </c>
      <c r="B127" s="2">
        <f>VLOOKUP(B124,Z124:AU157,8,FALSE)</f>
        <v>0</v>
      </c>
      <c r="C127" s="51" t="s">
        <v>105</v>
      </c>
      <c r="D127" s="16">
        <f>B137</f>
        <v>11</v>
      </c>
      <c r="E127" s="5"/>
      <c r="F127" s="5"/>
      <c r="G127" s="5"/>
      <c r="H127" s="5"/>
      <c r="I127" s="22"/>
      <c r="J127" s="35">
        <f>B138</f>
        <v>1</v>
      </c>
      <c r="K127" s="30"/>
      <c r="L127" s="30"/>
      <c r="M127" s="30"/>
      <c r="N127" s="30"/>
      <c r="O127" s="30"/>
      <c r="P127" s="30"/>
      <c r="Q127" s="31"/>
      <c r="R127" s="25">
        <f>B139</f>
        <v>0</v>
      </c>
      <c r="S127" s="5"/>
      <c r="T127" s="5"/>
      <c r="U127" s="5"/>
      <c r="V127" s="5"/>
      <c r="W127" s="6"/>
      <c r="Z127" t="s">
        <v>161</v>
      </c>
      <c r="AA127" t="s">
        <v>159</v>
      </c>
      <c r="AB127">
        <v>1</v>
      </c>
      <c r="AC127">
        <v>94</v>
      </c>
      <c r="AD127">
        <v>1</v>
      </c>
      <c r="AE127">
        <v>23</v>
      </c>
      <c r="AF127" s="1">
        <f t="shared" si="74"/>
        <v>0</v>
      </c>
      <c r="AG127" s="1">
        <f t="shared" si="75"/>
        <v>0</v>
      </c>
      <c r="AH127" s="1">
        <f t="shared" si="76"/>
        <v>2</v>
      </c>
      <c r="AI127" s="1">
        <f t="shared" si="77"/>
        <v>0</v>
      </c>
      <c r="AJ127" s="1">
        <f t="shared" si="78"/>
        <v>0</v>
      </c>
      <c r="AK127" s="1">
        <f t="shared" si="79"/>
        <v>9</v>
      </c>
      <c r="AL127" s="1">
        <f t="shared" si="80"/>
        <v>1</v>
      </c>
      <c r="AM127" s="1">
        <f t="shared" si="81"/>
        <v>0</v>
      </c>
      <c r="AN127" s="1">
        <f t="shared" si="82"/>
        <v>6</v>
      </c>
      <c r="AO127" s="1">
        <f t="shared" si="83"/>
        <v>1</v>
      </c>
      <c r="AP127" s="1">
        <f t="shared" si="84"/>
        <v>0</v>
      </c>
      <c r="AQ127" s="1">
        <f t="shared" si="85"/>
        <v>4</v>
      </c>
      <c r="AR127" s="1">
        <f t="shared" si="86"/>
        <v>0</v>
      </c>
      <c r="AS127" s="1">
        <f t="shared" si="87"/>
        <v>0</v>
      </c>
      <c r="AT127" s="1">
        <f t="shared" si="88"/>
        <v>0</v>
      </c>
      <c r="AU127" s="1">
        <f t="shared" si="89"/>
        <v>0</v>
      </c>
      <c r="AX127" t="s">
        <v>161</v>
      </c>
      <c r="AY127" t="s">
        <v>159</v>
      </c>
      <c r="AZ127">
        <v>1</v>
      </c>
      <c r="BA127">
        <v>94</v>
      </c>
      <c r="BB127">
        <v>1</v>
      </c>
      <c r="BC127">
        <v>23</v>
      </c>
      <c r="BD127">
        <v>33</v>
      </c>
      <c r="BE127">
        <v>31.595744680851102</v>
      </c>
      <c r="BF127">
        <v>0.69696969696969702</v>
      </c>
      <c r="BG127">
        <v>0.24242424242424199</v>
      </c>
      <c r="BH127">
        <v>0.63636363636363602</v>
      </c>
      <c r="BI127">
        <v>0.12121212121212099</v>
      </c>
      <c r="BJ127">
        <v>4</v>
      </c>
      <c r="BK127">
        <v>8</v>
      </c>
      <c r="BL127">
        <v>7.6595744680851103</v>
      </c>
      <c r="BM127">
        <v>0.5</v>
      </c>
      <c r="BN127">
        <v>17</v>
      </c>
      <c r="BO127">
        <v>21</v>
      </c>
      <c r="BP127">
        <v>20.106382978723399</v>
      </c>
      <c r="BQ127">
        <v>0.80952380952380998</v>
      </c>
      <c r="BR127">
        <v>2</v>
      </c>
      <c r="BS127">
        <v>4</v>
      </c>
      <c r="BT127">
        <v>3.8297872340425498</v>
      </c>
      <c r="BU127">
        <v>0.5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2</v>
      </c>
      <c r="CC127">
        <v>4</v>
      </c>
      <c r="CD127">
        <v>0.5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9</v>
      </c>
      <c r="CL127">
        <v>11</v>
      </c>
      <c r="CM127">
        <v>0.81818181818181801</v>
      </c>
      <c r="CN127">
        <v>1</v>
      </c>
      <c r="CO127">
        <v>1</v>
      </c>
      <c r="CP127">
        <v>1</v>
      </c>
      <c r="CQ127">
        <v>0</v>
      </c>
      <c r="CR127">
        <v>0</v>
      </c>
      <c r="CS127">
        <v>0</v>
      </c>
      <c r="CT127">
        <v>6</v>
      </c>
      <c r="CU127">
        <v>8</v>
      </c>
      <c r="CV127">
        <v>0.75</v>
      </c>
      <c r="CW127">
        <v>1</v>
      </c>
      <c r="CX127">
        <v>1</v>
      </c>
      <c r="CY127">
        <v>1</v>
      </c>
      <c r="CZ127">
        <v>0</v>
      </c>
      <c r="DA127">
        <v>0</v>
      </c>
      <c r="DB127">
        <v>0</v>
      </c>
      <c r="DC127">
        <v>4</v>
      </c>
      <c r="DD127">
        <v>8</v>
      </c>
      <c r="DE127">
        <v>0.5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</row>
    <row r="128" spans="1:121">
      <c r="A128" s="2" t="s">
        <v>109</v>
      </c>
      <c r="B128" s="2">
        <f>VLOOKUP(B124,Z124:AU157,9,FALSE)</f>
        <v>13</v>
      </c>
      <c r="C128" s="51"/>
      <c r="D128" s="16"/>
      <c r="E128" s="5"/>
      <c r="F128" s="5"/>
      <c r="G128" s="5"/>
      <c r="H128" s="5"/>
      <c r="I128" s="22"/>
      <c r="J128" s="25"/>
      <c r="K128" s="5"/>
      <c r="L128" s="5"/>
      <c r="M128" s="5"/>
      <c r="N128" s="5"/>
      <c r="O128" s="5"/>
      <c r="P128" s="5"/>
      <c r="Q128" s="22"/>
      <c r="R128" s="25"/>
      <c r="S128" s="5"/>
      <c r="T128" s="5"/>
      <c r="U128" s="5"/>
      <c r="V128" s="5"/>
      <c r="W128" s="6"/>
      <c r="Z128" t="s">
        <v>82</v>
      </c>
      <c r="AA128" t="s">
        <v>79</v>
      </c>
      <c r="AB128">
        <v>1</v>
      </c>
      <c r="AC128">
        <v>10</v>
      </c>
      <c r="AD128">
        <v>0</v>
      </c>
      <c r="AE128">
        <v>4</v>
      </c>
      <c r="AF128" s="1">
        <f t="shared" si="74"/>
        <v>0</v>
      </c>
      <c r="AG128" s="1">
        <f t="shared" si="75"/>
        <v>0</v>
      </c>
      <c r="AH128" s="1">
        <f t="shared" si="76"/>
        <v>0</v>
      </c>
      <c r="AI128" s="1">
        <f t="shared" si="77"/>
        <v>0</v>
      </c>
      <c r="AJ128" s="1">
        <f t="shared" si="78"/>
        <v>0</v>
      </c>
      <c r="AK128" s="1">
        <f t="shared" si="79"/>
        <v>0</v>
      </c>
      <c r="AL128" s="1">
        <f t="shared" si="80"/>
        <v>0</v>
      </c>
      <c r="AM128" s="1">
        <f t="shared" si="81"/>
        <v>1</v>
      </c>
      <c r="AN128" s="1">
        <f t="shared" si="82"/>
        <v>0</v>
      </c>
      <c r="AO128" s="1">
        <f t="shared" si="83"/>
        <v>0</v>
      </c>
      <c r="AP128" s="1">
        <f t="shared" si="84"/>
        <v>0</v>
      </c>
      <c r="AQ128" s="1">
        <f t="shared" si="85"/>
        <v>0</v>
      </c>
      <c r="AR128" s="1">
        <f t="shared" si="86"/>
        <v>0</v>
      </c>
      <c r="AS128" s="1">
        <f t="shared" si="87"/>
        <v>3</v>
      </c>
      <c r="AT128" s="1">
        <f t="shared" si="88"/>
        <v>0</v>
      </c>
      <c r="AU128" s="1">
        <f t="shared" si="89"/>
        <v>0</v>
      </c>
      <c r="AX128" t="s">
        <v>82</v>
      </c>
      <c r="AY128" t="s">
        <v>79</v>
      </c>
      <c r="AZ128">
        <v>1</v>
      </c>
      <c r="BA128">
        <v>10</v>
      </c>
      <c r="BB128">
        <v>0</v>
      </c>
      <c r="BC128">
        <v>4</v>
      </c>
      <c r="BD128">
        <v>8</v>
      </c>
      <c r="BE128">
        <v>72</v>
      </c>
      <c r="BF128">
        <v>0.5</v>
      </c>
      <c r="BG128">
        <v>0.625</v>
      </c>
      <c r="BH128">
        <v>0.375</v>
      </c>
      <c r="BI128">
        <v>0</v>
      </c>
      <c r="BJ128">
        <v>3</v>
      </c>
      <c r="BK128">
        <v>5</v>
      </c>
      <c r="BL128">
        <v>45</v>
      </c>
      <c r="BM128">
        <v>0.6</v>
      </c>
      <c r="BN128">
        <v>1</v>
      </c>
      <c r="BO128">
        <v>3</v>
      </c>
      <c r="BP128">
        <v>27</v>
      </c>
      <c r="BQ128">
        <v>0.33333333333333298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3</v>
      </c>
      <c r="CS128">
        <v>0.33333333333333298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3</v>
      </c>
      <c r="DJ128">
        <v>4</v>
      </c>
      <c r="DK128">
        <v>0.75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</row>
    <row r="129" spans="1:121">
      <c r="A129" s="2" t="s">
        <v>110</v>
      </c>
      <c r="B129" s="2">
        <f>VLOOKUP(B124,Z124:AU157,10,FALSE)</f>
        <v>0</v>
      </c>
      <c r="C129" s="51"/>
      <c r="D129" s="16"/>
      <c r="E129" s="5"/>
      <c r="F129" s="5"/>
      <c r="G129" s="5"/>
      <c r="H129" s="5"/>
      <c r="I129" s="22"/>
      <c r="J129" s="25"/>
      <c r="K129" s="5"/>
      <c r="L129" s="5"/>
      <c r="M129" s="5"/>
      <c r="N129" s="5"/>
      <c r="O129" s="5"/>
      <c r="P129" s="5"/>
      <c r="Q129" s="22"/>
      <c r="R129" s="25"/>
      <c r="S129" s="5"/>
      <c r="T129" s="5"/>
      <c r="U129" s="5"/>
      <c r="V129" s="5"/>
      <c r="W129" s="6"/>
      <c r="Z129" t="s">
        <v>86</v>
      </c>
      <c r="AA129" t="s">
        <v>79</v>
      </c>
      <c r="AB129">
        <v>1</v>
      </c>
      <c r="AC129">
        <v>94</v>
      </c>
      <c r="AD129">
        <v>1</v>
      </c>
      <c r="AE129">
        <v>31</v>
      </c>
      <c r="AF129" s="1">
        <f t="shared" si="74"/>
        <v>0</v>
      </c>
      <c r="AG129" s="1">
        <f t="shared" si="75"/>
        <v>0</v>
      </c>
      <c r="AH129" s="1">
        <f t="shared" si="76"/>
        <v>0</v>
      </c>
      <c r="AI129" s="1">
        <f t="shared" si="77"/>
        <v>0</v>
      </c>
      <c r="AJ129" s="1">
        <f t="shared" si="78"/>
        <v>1</v>
      </c>
      <c r="AK129" s="1">
        <f t="shared" si="79"/>
        <v>1</v>
      </c>
      <c r="AL129" s="1">
        <f t="shared" si="80"/>
        <v>0</v>
      </c>
      <c r="AM129" s="1">
        <f t="shared" si="81"/>
        <v>5</v>
      </c>
      <c r="AN129" s="1">
        <f t="shared" si="82"/>
        <v>2</v>
      </c>
      <c r="AO129" s="1">
        <f t="shared" si="83"/>
        <v>2</v>
      </c>
      <c r="AP129" s="1">
        <f t="shared" si="84"/>
        <v>10</v>
      </c>
      <c r="AQ129" s="1">
        <f t="shared" si="85"/>
        <v>1</v>
      </c>
      <c r="AR129" s="1">
        <f t="shared" si="86"/>
        <v>0</v>
      </c>
      <c r="AS129" s="1">
        <f t="shared" si="87"/>
        <v>9</v>
      </c>
      <c r="AT129" s="1">
        <f t="shared" si="88"/>
        <v>0</v>
      </c>
      <c r="AU129" s="1">
        <f t="shared" si="89"/>
        <v>0</v>
      </c>
      <c r="AX129" t="s">
        <v>86</v>
      </c>
      <c r="AY129" t="s">
        <v>79</v>
      </c>
      <c r="AZ129">
        <v>1</v>
      </c>
      <c r="BA129">
        <v>94</v>
      </c>
      <c r="BB129">
        <v>1</v>
      </c>
      <c r="BC129">
        <v>31</v>
      </c>
      <c r="BD129">
        <v>36</v>
      </c>
      <c r="BE129">
        <v>34.468085106383</v>
      </c>
      <c r="BF129">
        <v>0.86111111111111105</v>
      </c>
      <c r="BG129">
        <v>0.33333333333333298</v>
      </c>
      <c r="BH129">
        <v>0.63888888888888895</v>
      </c>
      <c r="BI129">
        <v>2.7777777777777801E-2</v>
      </c>
      <c r="BJ129">
        <v>10</v>
      </c>
      <c r="BK129">
        <v>12</v>
      </c>
      <c r="BL129">
        <v>11.489361702127701</v>
      </c>
      <c r="BM129">
        <v>0.83333333333333304</v>
      </c>
      <c r="BN129">
        <v>20</v>
      </c>
      <c r="BO129">
        <v>23</v>
      </c>
      <c r="BP129">
        <v>22.021276595744698</v>
      </c>
      <c r="BQ129">
        <v>0.86956521739130399</v>
      </c>
      <c r="BR129">
        <v>1</v>
      </c>
      <c r="BS129">
        <v>1</v>
      </c>
      <c r="BT129">
        <v>0.95744680851063801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0</v>
      </c>
      <c r="CO129">
        <v>0</v>
      </c>
      <c r="CP129">
        <v>0</v>
      </c>
      <c r="CQ129">
        <v>5</v>
      </c>
      <c r="CR129">
        <v>6</v>
      </c>
      <c r="CS129">
        <v>0.83333333333333304</v>
      </c>
      <c r="CT129">
        <v>2</v>
      </c>
      <c r="CU129">
        <v>2</v>
      </c>
      <c r="CV129">
        <v>1</v>
      </c>
      <c r="CW129">
        <v>2</v>
      </c>
      <c r="CX129">
        <v>2</v>
      </c>
      <c r="CY129">
        <v>1</v>
      </c>
      <c r="CZ129">
        <v>10</v>
      </c>
      <c r="DA129">
        <v>12</v>
      </c>
      <c r="DB129">
        <v>0.83333333333333304</v>
      </c>
      <c r="DC129">
        <v>1</v>
      </c>
      <c r="DD129">
        <v>1</v>
      </c>
      <c r="DE129">
        <v>1</v>
      </c>
      <c r="DF129">
        <v>0</v>
      </c>
      <c r="DG129">
        <v>0</v>
      </c>
      <c r="DH129">
        <v>0</v>
      </c>
      <c r="DI129">
        <v>9</v>
      </c>
      <c r="DJ129">
        <v>11</v>
      </c>
      <c r="DK129">
        <v>0.81818181818181801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</row>
    <row r="130" spans="1:121">
      <c r="A130" s="2" t="s">
        <v>111</v>
      </c>
      <c r="B130" s="2">
        <f>VLOOKUP(B124,Z124:AU157,11,FALSE)</f>
        <v>0</v>
      </c>
      <c r="C130" s="51"/>
      <c r="D130" s="16"/>
      <c r="E130" s="5"/>
      <c r="F130" s="5"/>
      <c r="G130" s="5"/>
      <c r="H130" s="5"/>
      <c r="I130" s="22"/>
      <c r="J130" s="25"/>
      <c r="K130" s="5"/>
      <c r="L130" s="5"/>
      <c r="M130" s="5"/>
      <c r="N130" s="5"/>
      <c r="O130" s="5"/>
      <c r="P130" s="5"/>
      <c r="Q130" s="22"/>
      <c r="R130" s="25"/>
      <c r="S130" s="5"/>
      <c r="T130" s="5"/>
      <c r="U130" s="5"/>
      <c r="V130" s="5"/>
      <c r="W130" s="6"/>
      <c r="Z130" t="s">
        <v>87</v>
      </c>
      <c r="AA130" t="s">
        <v>79</v>
      </c>
      <c r="AB130">
        <v>1</v>
      </c>
      <c r="AC130">
        <v>84</v>
      </c>
      <c r="AD130">
        <v>1</v>
      </c>
      <c r="AE130">
        <v>40</v>
      </c>
      <c r="AF130" s="1">
        <f t="shared" si="74"/>
        <v>0</v>
      </c>
      <c r="AG130" s="1">
        <f t="shared" si="75"/>
        <v>0</v>
      </c>
      <c r="AH130" s="1">
        <f t="shared" si="76"/>
        <v>1</v>
      </c>
      <c r="AI130" s="1">
        <f t="shared" si="77"/>
        <v>4</v>
      </c>
      <c r="AJ130" s="1">
        <f t="shared" si="78"/>
        <v>1</v>
      </c>
      <c r="AK130" s="1">
        <f t="shared" si="79"/>
        <v>4</v>
      </c>
      <c r="AL130" s="1">
        <f t="shared" si="80"/>
        <v>13</v>
      </c>
      <c r="AM130" s="1">
        <f t="shared" si="81"/>
        <v>3</v>
      </c>
      <c r="AN130" s="1">
        <f t="shared" si="82"/>
        <v>5</v>
      </c>
      <c r="AO130" s="1">
        <f t="shared" si="83"/>
        <v>4</v>
      </c>
      <c r="AP130" s="1">
        <f t="shared" si="84"/>
        <v>1</v>
      </c>
      <c r="AQ130" s="1">
        <f t="shared" si="85"/>
        <v>1</v>
      </c>
      <c r="AR130" s="1">
        <f t="shared" si="86"/>
        <v>3</v>
      </c>
      <c r="AS130" s="1">
        <f t="shared" si="87"/>
        <v>0</v>
      </c>
      <c r="AT130" s="1">
        <f t="shared" si="88"/>
        <v>0</v>
      </c>
      <c r="AU130" s="1">
        <f t="shared" si="89"/>
        <v>0</v>
      </c>
      <c r="AX130" t="s">
        <v>87</v>
      </c>
      <c r="AY130" t="s">
        <v>79</v>
      </c>
      <c r="AZ130">
        <v>1</v>
      </c>
      <c r="BA130">
        <v>84</v>
      </c>
      <c r="BB130">
        <v>1</v>
      </c>
      <c r="BC130">
        <v>40</v>
      </c>
      <c r="BD130">
        <v>48</v>
      </c>
      <c r="BE130">
        <v>51.428571428571402</v>
      </c>
      <c r="BF130">
        <v>0.83333333333333304</v>
      </c>
      <c r="BG130">
        <v>0.12765957446808501</v>
      </c>
      <c r="BH130">
        <v>0.74468085106382997</v>
      </c>
      <c r="BI130">
        <v>0.12765957446808501</v>
      </c>
      <c r="BJ130">
        <v>4</v>
      </c>
      <c r="BK130">
        <v>6</v>
      </c>
      <c r="BL130">
        <v>6.4285714285714297</v>
      </c>
      <c r="BM130">
        <v>0.66666666666666696</v>
      </c>
      <c r="BN130">
        <v>30</v>
      </c>
      <c r="BO130">
        <v>35</v>
      </c>
      <c r="BP130">
        <v>37.5</v>
      </c>
      <c r="BQ130">
        <v>0.85714285714285698</v>
      </c>
      <c r="BR130">
        <v>6</v>
      </c>
      <c r="BS130">
        <v>6</v>
      </c>
      <c r="BT130">
        <v>6.4285714285714297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1</v>
      </c>
      <c r="CD130">
        <v>1</v>
      </c>
      <c r="CE130">
        <v>4</v>
      </c>
      <c r="CF130">
        <v>4</v>
      </c>
      <c r="CG130">
        <v>1</v>
      </c>
      <c r="CH130">
        <v>1</v>
      </c>
      <c r="CI130">
        <v>1</v>
      </c>
      <c r="CJ130">
        <v>1</v>
      </c>
      <c r="CK130">
        <v>4</v>
      </c>
      <c r="CL130">
        <v>5</v>
      </c>
      <c r="CM130">
        <v>0.8</v>
      </c>
      <c r="CN130">
        <v>13</v>
      </c>
      <c r="CO130">
        <v>15</v>
      </c>
      <c r="CP130">
        <v>0.86666666666666703</v>
      </c>
      <c r="CQ130">
        <v>3</v>
      </c>
      <c r="CR130">
        <v>3</v>
      </c>
      <c r="CS130">
        <v>1</v>
      </c>
      <c r="CT130">
        <v>5</v>
      </c>
      <c r="CU130">
        <v>5</v>
      </c>
      <c r="CV130">
        <v>1</v>
      </c>
      <c r="CW130">
        <v>4</v>
      </c>
      <c r="CX130">
        <v>5</v>
      </c>
      <c r="CY130">
        <v>0.8</v>
      </c>
      <c r="CZ130">
        <v>1</v>
      </c>
      <c r="DA130">
        <v>2</v>
      </c>
      <c r="DB130">
        <v>0.5</v>
      </c>
      <c r="DC130">
        <v>1</v>
      </c>
      <c r="DD130">
        <v>3</v>
      </c>
      <c r="DE130">
        <v>0.33333333333333298</v>
      </c>
      <c r="DF130">
        <v>3</v>
      </c>
      <c r="DG130">
        <v>3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</row>
    <row r="131" spans="1:121">
      <c r="A131" s="2" t="s">
        <v>112</v>
      </c>
      <c r="B131" s="2">
        <f>VLOOKUP(B124,Z124:AU157,12,FALSE)</f>
        <v>11</v>
      </c>
      <c r="C131" s="51"/>
      <c r="D131" s="16"/>
      <c r="E131" s="5"/>
      <c r="F131" s="5"/>
      <c r="G131" s="5"/>
      <c r="H131" s="5"/>
      <c r="I131" s="22"/>
      <c r="J131" s="25"/>
      <c r="K131" s="5"/>
      <c r="L131" s="5"/>
      <c r="M131" s="5"/>
      <c r="N131" s="5"/>
      <c r="O131" s="5"/>
      <c r="P131" s="5"/>
      <c r="Q131" s="22"/>
      <c r="R131" s="25"/>
      <c r="S131" s="5"/>
      <c r="T131" s="5"/>
      <c r="U131" s="5"/>
      <c r="V131" s="5"/>
      <c r="W131" s="6"/>
      <c r="Z131" t="s">
        <v>89</v>
      </c>
      <c r="AA131" t="s">
        <v>79</v>
      </c>
      <c r="AB131">
        <v>1</v>
      </c>
      <c r="AC131">
        <v>94</v>
      </c>
      <c r="AD131">
        <v>1</v>
      </c>
      <c r="AE131">
        <v>38</v>
      </c>
      <c r="AF131" s="1">
        <f t="shared" si="74"/>
        <v>0</v>
      </c>
      <c r="AG131" s="1">
        <f t="shared" si="75"/>
        <v>1</v>
      </c>
      <c r="AH131" s="1">
        <f t="shared" si="76"/>
        <v>0</v>
      </c>
      <c r="AI131" s="1">
        <f t="shared" si="77"/>
        <v>2</v>
      </c>
      <c r="AJ131" s="1">
        <f t="shared" si="78"/>
        <v>5</v>
      </c>
      <c r="AK131" s="1">
        <f t="shared" si="79"/>
        <v>0</v>
      </c>
      <c r="AL131" s="1">
        <f t="shared" si="80"/>
        <v>9</v>
      </c>
      <c r="AM131" s="1">
        <f t="shared" si="81"/>
        <v>9</v>
      </c>
      <c r="AN131" s="1">
        <f t="shared" si="82"/>
        <v>0</v>
      </c>
      <c r="AO131" s="1">
        <f t="shared" si="83"/>
        <v>5</v>
      </c>
      <c r="AP131" s="1">
        <f t="shared" si="84"/>
        <v>8</v>
      </c>
      <c r="AQ131" s="1">
        <f t="shared" si="85"/>
        <v>0</v>
      </c>
      <c r="AR131" s="1">
        <f t="shared" si="86"/>
        <v>0</v>
      </c>
      <c r="AS131" s="1">
        <f t="shared" si="87"/>
        <v>0</v>
      </c>
      <c r="AT131" s="1">
        <f t="shared" si="88"/>
        <v>0</v>
      </c>
      <c r="AU131" s="1">
        <f t="shared" si="89"/>
        <v>0</v>
      </c>
      <c r="AX131" t="s">
        <v>89</v>
      </c>
      <c r="AY131" t="s">
        <v>79</v>
      </c>
      <c r="AZ131">
        <v>1</v>
      </c>
      <c r="BA131">
        <v>94</v>
      </c>
      <c r="BB131">
        <v>1</v>
      </c>
      <c r="BC131">
        <v>38</v>
      </c>
      <c r="BD131">
        <v>44</v>
      </c>
      <c r="BE131">
        <v>42.127659574468098</v>
      </c>
      <c r="BF131">
        <v>0.86363636363636398</v>
      </c>
      <c r="BG131">
        <v>0</v>
      </c>
      <c r="BH131">
        <v>0.837209302325581</v>
      </c>
      <c r="BI131">
        <v>0.162790697674419</v>
      </c>
      <c r="BJ131">
        <v>0</v>
      </c>
      <c r="BK131">
        <v>0</v>
      </c>
      <c r="BL131">
        <v>0</v>
      </c>
      <c r="BM131">
        <v>0</v>
      </c>
      <c r="BN131">
        <v>31</v>
      </c>
      <c r="BO131">
        <v>36</v>
      </c>
      <c r="BP131">
        <v>34.468085106383</v>
      </c>
      <c r="BQ131">
        <v>0.86111111111111105</v>
      </c>
      <c r="BR131">
        <v>7</v>
      </c>
      <c r="BS131">
        <v>7</v>
      </c>
      <c r="BT131">
        <v>6.7021276595744697</v>
      </c>
      <c r="BU131">
        <v>1</v>
      </c>
      <c r="BV131">
        <v>0</v>
      </c>
      <c r="BW131">
        <v>0</v>
      </c>
      <c r="BX131">
        <v>0</v>
      </c>
      <c r="BY131">
        <v>1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2</v>
      </c>
      <c r="CF131">
        <v>2</v>
      </c>
      <c r="CG131">
        <v>1</v>
      </c>
      <c r="CH131">
        <v>5</v>
      </c>
      <c r="CI131">
        <v>5</v>
      </c>
      <c r="CJ131">
        <v>1</v>
      </c>
      <c r="CK131">
        <v>0</v>
      </c>
      <c r="CL131">
        <v>0</v>
      </c>
      <c r="CM131">
        <v>0</v>
      </c>
      <c r="CN131">
        <v>9</v>
      </c>
      <c r="CO131">
        <v>10</v>
      </c>
      <c r="CP131">
        <v>0.9</v>
      </c>
      <c r="CQ131">
        <v>9</v>
      </c>
      <c r="CR131">
        <v>12</v>
      </c>
      <c r="CS131">
        <v>0.75</v>
      </c>
      <c r="CT131">
        <v>0</v>
      </c>
      <c r="CU131">
        <v>1</v>
      </c>
      <c r="CV131">
        <v>0</v>
      </c>
      <c r="CW131">
        <v>5</v>
      </c>
      <c r="CX131">
        <v>5</v>
      </c>
      <c r="CY131">
        <v>1</v>
      </c>
      <c r="CZ131">
        <v>8</v>
      </c>
      <c r="DA131">
        <v>8</v>
      </c>
      <c r="DB131">
        <v>1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</row>
    <row r="132" spans="1:121">
      <c r="A132" s="2" t="s">
        <v>113</v>
      </c>
      <c r="B132" s="2">
        <f>VLOOKUP(B124,Z124:AU157,13,FALSE)</f>
        <v>0</v>
      </c>
      <c r="C132" s="51"/>
      <c r="D132" s="32"/>
      <c r="E132" s="33"/>
      <c r="F132" s="33"/>
      <c r="G132" s="33"/>
      <c r="H132" s="33"/>
      <c r="I132" s="34"/>
      <c r="J132" s="36"/>
      <c r="K132" s="33"/>
      <c r="L132" s="33"/>
      <c r="M132" s="33"/>
      <c r="N132" s="33"/>
      <c r="O132" s="33"/>
      <c r="P132" s="33"/>
      <c r="Q132" s="34"/>
      <c r="R132" s="36"/>
      <c r="S132" s="33"/>
      <c r="T132" s="33"/>
      <c r="U132" s="33"/>
      <c r="V132" s="33"/>
      <c r="W132" s="38"/>
      <c r="Z132" t="s">
        <v>90</v>
      </c>
      <c r="AA132" t="s">
        <v>79</v>
      </c>
      <c r="AB132">
        <v>1</v>
      </c>
      <c r="AC132">
        <v>94</v>
      </c>
      <c r="AD132">
        <v>1</v>
      </c>
      <c r="AE132">
        <v>44</v>
      </c>
      <c r="AF132" s="1">
        <f t="shared" si="74"/>
        <v>0</v>
      </c>
      <c r="AG132" s="1">
        <f t="shared" si="75"/>
        <v>0</v>
      </c>
      <c r="AH132" s="1">
        <f t="shared" si="76"/>
        <v>13</v>
      </c>
      <c r="AI132" s="1">
        <f t="shared" si="77"/>
        <v>0</v>
      </c>
      <c r="AJ132" s="1">
        <f t="shared" si="78"/>
        <v>0</v>
      </c>
      <c r="AK132" s="1">
        <f t="shared" si="79"/>
        <v>11</v>
      </c>
      <c r="AL132" s="1">
        <f t="shared" si="80"/>
        <v>0</v>
      </c>
      <c r="AM132" s="1">
        <f t="shared" si="81"/>
        <v>0</v>
      </c>
      <c r="AN132" s="1">
        <f t="shared" si="82"/>
        <v>8</v>
      </c>
      <c r="AO132" s="1">
        <f t="shared" si="83"/>
        <v>0</v>
      </c>
      <c r="AP132" s="1">
        <f t="shared" si="84"/>
        <v>0</v>
      </c>
      <c r="AQ132" s="1">
        <f t="shared" si="85"/>
        <v>11</v>
      </c>
      <c r="AR132" s="1">
        <f t="shared" si="86"/>
        <v>1</v>
      </c>
      <c r="AS132" s="1">
        <f t="shared" si="87"/>
        <v>0</v>
      </c>
      <c r="AT132" s="1">
        <f t="shared" si="88"/>
        <v>0</v>
      </c>
      <c r="AU132" s="1">
        <f t="shared" si="89"/>
        <v>0</v>
      </c>
      <c r="AX132" t="s">
        <v>90</v>
      </c>
      <c r="AY132" t="s">
        <v>79</v>
      </c>
      <c r="AZ132">
        <v>1</v>
      </c>
      <c r="BA132">
        <v>94</v>
      </c>
      <c r="BB132">
        <v>1</v>
      </c>
      <c r="BC132">
        <v>44</v>
      </c>
      <c r="BD132">
        <v>57</v>
      </c>
      <c r="BE132">
        <v>54.574468085106403</v>
      </c>
      <c r="BF132">
        <v>0.77192982456140302</v>
      </c>
      <c r="BG132">
        <v>0.26315789473684198</v>
      </c>
      <c r="BH132">
        <v>0.47368421052631599</v>
      </c>
      <c r="BI132">
        <v>0.26315789473684198</v>
      </c>
      <c r="BJ132">
        <v>12</v>
      </c>
      <c r="BK132">
        <v>15</v>
      </c>
      <c r="BL132">
        <v>14.3617021276596</v>
      </c>
      <c r="BM132">
        <v>0.8</v>
      </c>
      <c r="BN132">
        <v>19</v>
      </c>
      <c r="BO132">
        <v>27</v>
      </c>
      <c r="BP132">
        <v>25.851063829787201</v>
      </c>
      <c r="BQ132">
        <v>0.70370370370370405</v>
      </c>
      <c r="BR132">
        <v>13</v>
      </c>
      <c r="BS132">
        <v>15</v>
      </c>
      <c r="BT132">
        <v>14.3617021276596</v>
      </c>
      <c r="BU132">
        <v>0.86666666666666703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13</v>
      </c>
      <c r="CC132">
        <v>15</v>
      </c>
      <c r="CD132">
        <v>0.86666666666666703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11</v>
      </c>
      <c r="CL132">
        <v>14</v>
      </c>
      <c r="CM132">
        <v>0.78571428571428603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8</v>
      </c>
      <c r="CU132">
        <v>12</v>
      </c>
      <c r="CV132">
        <v>0.66666666666666696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11</v>
      </c>
      <c r="DD132">
        <v>14</v>
      </c>
      <c r="DE132">
        <v>0.78571428571428603</v>
      </c>
      <c r="DF132">
        <v>1</v>
      </c>
      <c r="DG132">
        <v>1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</row>
    <row r="133" spans="1:121">
      <c r="A133" s="2" t="s">
        <v>114</v>
      </c>
      <c r="B133" s="2">
        <f>VLOOKUP(B124,Z124:AU157,14,FALSE)</f>
        <v>0</v>
      </c>
      <c r="C133" s="52"/>
      <c r="D133" s="39">
        <f>B134</f>
        <v>8</v>
      </c>
      <c r="E133" s="40"/>
      <c r="F133" s="40"/>
      <c r="G133" s="40"/>
      <c r="H133" s="40"/>
      <c r="I133" s="41"/>
      <c r="J133" s="42">
        <f>B135</f>
        <v>0</v>
      </c>
      <c r="K133" s="40"/>
      <c r="L133" s="40"/>
      <c r="M133" s="40"/>
      <c r="N133" s="40"/>
      <c r="O133" s="40"/>
      <c r="P133" s="40"/>
      <c r="Q133" s="41"/>
      <c r="R133" s="42">
        <f>B136</f>
        <v>0</v>
      </c>
      <c r="S133" s="40"/>
      <c r="T133" s="40"/>
      <c r="U133" s="40"/>
      <c r="V133" s="40"/>
      <c r="W133" s="43"/>
      <c r="Z133" t="s">
        <v>162</v>
      </c>
      <c r="AA133" t="s">
        <v>159</v>
      </c>
      <c r="AB133">
        <v>1</v>
      </c>
      <c r="AC133">
        <v>94</v>
      </c>
      <c r="AD133">
        <v>1</v>
      </c>
      <c r="AE133">
        <v>16</v>
      </c>
      <c r="AF133" s="1">
        <f t="shared" si="74"/>
        <v>0</v>
      </c>
      <c r="AG133" s="1">
        <f t="shared" si="75"/>
        <v>4</v>
      </c>
      <c r="AH133" s="1">
        <f t="shared" si="76"/>
        <v>0</v>
      </c>
      <c r="AI133" s="1">
        <f t="shared" si="77"/>
        <v>5</v>
      </c>
      <c r="AJ133" s="1">
        <f t="shared" si="78"/>
        <v>1</v>
      </c>
      <c r="AK133" s="1">
        <f t="shared" si="79"/>
        <v>0</v>
      </c>
      <c r="AL133" s="1">
        <f t="shared" si="80"/>
        <v>0</v>
      </c>
      <c r="AM133" s="1">
        <f t="shared" si="81"/>
        <v>0</v>
      </c>
      <c r="AN133" s="1">
        <f t="shared" si="82"/>
        <v>0</v>
      </c>
      <c r="AO133" s="1">
        <f t="shared" si="83"/>
        <v>0</v>
      </c>
      <c r="AP133" s="1">
        <f t="shared" si="84"/>
        <v>1</v>
      </c>
      <c r="AQ133" s="1">
        <f t="shared" si="85"/>
        <v>0</v>
      </c>
      <c r="AR133" s="1">
        <f t="shared" si="86"/>
        <v>0</v>
      </c>
      <c r="AS133" s="1">
        <f t="shared" si="87"/>
        <v>0</v>
      </c>
      <c r="AT133" s="1">
        <f t="shared" si="88"/>
        <v>0</v>
      </c>
      <c r="AU133" s="1">
        <f t="shared" si="89"/>
        <v>0</v>
      </c>
      <c r="AX133" t="s">
        <v>162</v>
      </c>
      <c r="AY133" t="s">
        <v>159</v>
      </c>
      <c r="AZ133">
        <v>1</v>
      </c>
      <c r="BA133">
        <v>94</v>
      </c>
      <c r="BB133">
        <v>1</v>
      </c>
      <c r="BC133">
        <v>16</v>
      </c>
      <c r="BD133">
        <v>35</v>
      </c>
      <c r="BE133">
        <v>33.510638297872298</v>
      </c>
      <c r="BF133">
        <v>0.45714285714285702</v>
      </c>
      <c r="BG133">
        <v>0</v>
      </c>
      <c r="BH133">
        <v>5.8823529411764698E-2</v>
      </c>
      <c r="BI133">
        <v>0.94117647058823495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  <c r="BP133">
        <v>0.95744680851063801</v>
      </c>
      <c r="BQ133">
        <v>1</v>
      </c>
      <c r="BR133">
        <v>10</v>
      </c>
      <c r="BS133">
        <v>16</v>
      </c>
      <c r="BT133">
        <v>15.319148936170199</v>
      </c>
      <c r="BU133">
        <v>0.625</v>
      </c>
      <c r="BV133">
        <v>0</v>
      </c>
      <c r="BW133">
        <v>0</v>
      </c>
      <c r="BX133">
        <v>0</v>
      </c>
      <c r="BY133">
        <v>4</v>
      </c>
      <c r="BZ133">
        <v>5</v>
      </c>
      <c r="CA133">
        <v>0.8</v>
      </c>
      <c r="CB133">
        <v>0</v>
      </c>
      <c r="CC133">
        <v>0</v>
      </c>
      <c r="CD133">
        <v>0</v>
      </c>
      <c r="CE133">
        <v>5</v>
      </c>
      <c r="CF133">
        <v>8</v>
      </c>
      <c r="CG133">
        <v>0.625</v>
      </c>
      <c r="CH133">
        <v>1</v>
      </c>
      <c r="CI133">
        <v>3</v>
      </c>
      <c r="CJ133">
        <v>0.33333333333333298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1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</row>
    <row r="134" spans="1:121">
      <c r="A134" s="2" t="s">
        <v>115</v>
      </c>
      <c r="B134" s="2">
        <f>VLOOKUP(B124,Z124:AU157,15,FALSE)</f>
        <v>8</v>
      </c>
      <c r="C134" s="52"/>
      <c r="D134" s="16"/>
      <c r="E134" s="5"/>
      <c r="F134" s="5"/>
      <c r="G134" s="5"/>
      <c r="H134" s="5"/>
      <c r="I134" s="22"/>
      <c r="J134" s="25"/>
      <c r="K134" s="5"/>
      <c r="L134" s="5"/>
      <c r="M134" s="5"/>
      <c r="N134" s="5"/>
      <c r="O134" s="5"/>
      <c r="P134" s="5"/>
      <c r="Q134" s="22"/>
      <c r="R134" s="25"/>
      <c r="S134" s="5"/>
      <c r="T134" s="5"/>
      <c r="U134" s="5"/>
      <c r="V134" s="5"/>
      <c r="W134" s="6"/>
      <c r="Z134" t="s">
        <v>163</v>
      </c>
      <c r="AA134" t="s">
        <v>159</v>
      </c>
      <c r="AB134">
        <v>1</v>
      </c>
      <c r="AC134">
        <v>94</v>
      </c>
      <c r="AD134">
        <v>1</v>
      </c>
      <c r="AE134">
        <v>9</v>
      </c>
      <c r="AF134" s="1">
        <f t="shared" si="74"/>
        <v>0</v>
      </c>
      <c r="AG134" s="1">
        <f t="shared" si="75"/>
        <v>0</v>
      </c>
      <c r="AH134" s="1">
        <f t="shared" si="76"/>
        <v>1</v>
      </c>
      <c r="AI134" s="1">
        <f t="shared" si="77"/>
        <v>0</v>
      </c>
      <c r="AJ134" s="1">
        <f t="shared" si="78"/>
        <v>0</v>
      </c>
      <c r="AK134" s="1">
        <f t="shared" si="79"/>
        <v>0</v>
      </c>
      <c r="AL134" s="1">
        <f t="shared" si="80"/>
        <v>0</v>
      </c>
      <c r="AM134" s="1">
        <f t="shared" si="81"/>
        <v>0</v>
      </c>
      <c r="AN134" s="1">
        <f t="shared" si="82"/>
        <v>1</v>
      </c>
      <c r="AO134" s="1">
        <f t="shared" si="83"/>
        <v>0</v>
      </c>
      <c r="AP134" s="1">
        <f t="shared" si="84"/>
        <v>0</v>
      </c>
      <c r="AQ134" s="1">
        <f t="shared" si="85"/>
        <v>3</v>
      </c>
      <c r="AR134" s="1">
        <f t="shared" si="86"/>
        <v>1</v>
      </c>
      <c r="AS134" s="1">
        <f t="shared" si="87"/>
        <v>1</v>
      </c>
      <c r="AT134" s="1">
        <f t="shared" si="88"/>
        <v>1</v>
      </c>
      <c r="AU134" s="1">
        <f t="shared" si="89"/>
        <v>0</v>
      </c>
      <c r="AX134" t="s">
        <v>163</v>
      </c>
      <c r="AY134" t="s">
        <v>159</v>
      </c>
      <c r="AZ134">
        <v>1</v>
      </c>
      <c r="BA134">
        <v>94</v>
      </c>
      <c r="BB134">
        <v>1</v>
      </c>
      <c r="BC134">
        <v>9</v>
      </c>
      <c r="BD134">
        <v>17</v>
      </c>
      <c r="BE134">
        <v>16.2765957446809</v>
      </c>
      <c r="BF134">
        <v>0.52941176470588203</v>
      </c>
      <c r="BG134">
        <v>0.66666666666666696</v>
      </c>
      <c r="BH134">
        <v>0.2</v>
      </c>
      <c r="BI134">
        <v>0.133333333333333</v>
      </c>
      <c r="BJ134">
        <v>6</v>
      </c>
      <c r="BK134">
        <v>10</v>
      </c>
      <c r="BL134">
        <v>9.5744680851063801</v>
      </c>
      <c r="BM134">
        <v>0.6</v>
      </c>
      <c r="BN134">
        <v>1</v>
      </c>
      <c r="BO134">
        <v>3</v>
      </c>
      <c r="BP134">
        <v>2.87234042553191</v>
      </c>
      <c r="BQ134">
        <v>0.33333333333333298</v>
      </c>
      <c r="BR134">
        <v>1</v>
      </c>
      <c r="BS134">
        <v>2</v>
      </c>
      <c r="BT134">
        <v>1.91489361702128</v>
      </c>
      <c r="BU134">
        <v>0.5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1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2</v>
      </c>
      <c r="CV134">
        <v>0.5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3</v>
      </c>
      <c r="DD134">
        <v>5</v>
      </c>
      <c r="DE134">
        <v>0.6</v>
      </c>
      <c r="DF134">
        <v>1</v>
      </c>
      <c r="DG134">
        <v>3</v>
      </c>
      <c r="DH134">
        <v>0.33333333333333298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0</v>
      </c>
      <c r="DP134">
        <v>0</v>
      </c>
      <c r="DQ134">
        <v>0</v>
      </c>
    </row>
    <row r="135" spans="1:121">
      <c r="A135" s="2" t="s">
        <v>116</v>
      </c>
      <c r="B135" s="2">
        <f>VLOOKUP(B124,Z124:AU157,16,FALSE)</f>
        <v>0</v>
      </c>
      <c r="C135" s="52"/>
      <c r="D135" s="16"/>
      <c r="E135" s="5"/>
      <c r="F135" s="5"/>
      <c r="G135" s="5"/>
      <c r="H135" s="5"/>
      <c r="I135" s="22"/>
      <c r="J135" s="25"/>
      <c r="K135" s="5"/>
      <c r="L135" s="5"/>
      <c r="M135" s="5"/>
      <c r="N135" s="5"/>
      <c r="O135" s="5"/>
      <c r="P135" s="5"/>
      <c r="Q135" s="22"/>
      <c r="R135" s="25"/>
      <c r="S135" s="5"/>
      <c r="T135" s="5"/>
      <c r="U135" s="5"/>
      <c r="V135" s="5"/>
      <c r="W135" s="6"/>
      <c r="Z135" t="s">
        <v>93</v>
      </c>
      <c r="AA135" t="s">
        <v>79</v>
      </c>
      <c r="AB135">
        <v>1</v>
      </c>
      <c r="AC135">
        <v>94</v>
      </c>
      <c r="AD135">
        <v>1</v>
      </c>
      <c r="AE135">
        <v>15</v>
      </c>
      <c r="AF135" s="1">
        <f t="shared" si="74"/>
        <v>0</v>
      </c>
      <c r="AG135" s="1">
        <f t="shared" si="75"/>
        <v>0</v>
      </c>
      <c r="AH135" s="1">
        <f t="shared" si="76"/>
        <v>0</v>
      </c>
      <c r="AI135" s="1">
        <f t="shared" si="77"/>
        <v>0</v>
      </c>
      <c r="AJ135" s="1">
        <f t="shared" si="78"/>
        <v>1</v>
      </c>
      <c r="AK135" s="1">
        <f t="shared" si="79"/>
        <v>2</v>
      </c>
      <c r="AL135" s="1">
        <f t="shared" si="80"/>
        <v>4</v>
      </c>
      <c r="AM135" s="1">
        <f t="shared" si="81"/>
        <v>3</v>
      </c>
      <c r="AN135" s="1">
        <f t="shared" si="82"/>
        <v>1</v>
      </c>
      <c r="AO135" s="1">
        <f t="shared" si="83"/>
        <v>1</v>
      </c>
      <c r="AP135" s="1">
        <f t="shared" si="84"/>
        <v>1</v>
      </c>
      <c r="AQ135" s="1">
        <f t="shared" si="85"/>
        <v>0</v>
      </c>
      <c r="AR135" s="1">
        <f t="shared" si="86"/>
        <v>1</v>
      </c>
      <c r="AS135" s="1">
        <f t="shared" si="87"/>
        <v>1</v>
      </c>
      <c r="AT135" s="1">
        <f t="shared" si="88"/>
        <v>0</v>
      </c>
      <c r="AU135" s="1">
        <f t="shared" si="89"/>
        <v>0</v>
      </c>
      <c r="AX135" t="s">
        <v>93</v>
      </c>
      <c r="AY135" t="s">
        <v>79</v>
      </c>
      <c r="AZ135">
        <v>1</v>
      </c>
      <c r="BA135">
        <v>94</v>
      </c>
      <c r="BB135">
        <v>1</v>
      </c>
      <c r="BC135">
        <v>15</v>
      </c>
      <c r="BD135">
        <v>24</v>
      </c>
      <c r="BE135">
        <v>22.978723404255302</v>
      </c>
      <c r="BF135">
        <v>0.625</v>
      </c>
      <c r="BG135">
        <v>0.16666666666666699</v>
      </c>
      <c r="BH135">
        <v>0.79166666666666696</v>
      </c>
      <c r="BI135">
        <v>4.1666666666666699E-2</v>
      </c>
      <c r="BJ135">
        <v>2</v>
      </c>
      <c r="BK135">
        <v>4</v>
      </c>
      <c r="BL135">
        <v>3.8297872340425498</v>
      </c>
      <c r="BM135">
        <v>0.5</v>
      </c>
      <c r="BN135">
        <v>12</v>
      </c>
      <c r="BO135">
        <v>19</v>
      </c>
      <c r="BP135">
        <v>18.1914893617021</v>
      </c>
      <c r="BQ135">
        <v>0.63157894736842102</v>
      </c>
      <c r="BR135">
        <v>1</v>
      </c>
      <c r="BS135">
        <v>1</v>
      </c>
      <c r="BT135">
        <v>0.95744680851063801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1</v>
      </c>
      <c r="CJ135">
        <v>1</v>
      </c>
      <c r="CK135">
        <v>2</v>
      </c>
      <c r="CL135">
        <v>2</v>
      </c>
      <c r="CM135">
        <v>1</v>
      </c>
      <c r="CN135">
        <v>4</v>
      </c>
      <c r="CO135">
        <v>9</v>
      </c>
      <c r="CP135">
        <v>0.44444444444444398</v>
      </c>
      <c r="CQ135">
        <v>3</v>
      </c>
      <c r="CR135">
        <v>3</v>
      </c>
      <c r="CS135">
        <v>1</v>
      </c>
      <c r="CT135">
        <v>1</v>
      </c>
      <c r="CU135">
        <v>2</v>
      </c>
      <c r="CV135">
        <v>0.5</v>
      </c>
      <c r="CW135">
        <v>1</v>
      </c>
      <c r="CX135">
        <v>2</v>
      </c>
      <c r="CY135">
        <v>0.5</v>
      </c>
      <c r="CZ135">
        <v>1</v>
      </c>
      <c r="DA135">
        <v>1</v>
      </c>
      <c r="DB135">
        <v>1</v>
      </c>
      <c r="DC135">
        <v>0</v>
      </c>
      <c r="DD135">
        <v>0</v>
      </c>
      <c r="DE135">
        <v>0</v>
      </c>
      <c r="DF135">
        <v>1</v>
      </c>
      <c r="DG135">
        <v>2</v>
      </c>
      <c r="DH135">
        <v>0.5</v>
      </c>
      <c r="DI135">
        <v>1</v>
      </c>
      <c r="DJ135">
        <v>2</v>
      </c>
      <c r="DK135">
        <v>0.5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</row>
    <row r="136" spans="1:121">
      <c r="A136" s="2" t="s">
        <v>117</v>
      </c>
      <c r="B136" s="2">
        <f>VLOOKUP(B124,Z124:AU157,17,FALSE)</f>
        <v>0</v>
      </c>
      <c r="C136" s="52"/>
      <c r="D136" s="16"/>
      <c r="E136" s="5"/>
      <c r="F136" s="5"/>
      <c r="G136" s="5"/>
      <c r="H136" s="5"/>
      <c r="I136" s="22"/>
      <c r="J136" s="25"/>
      <c r="K136" s="5"/>
      <c r="L136" s="5"/>
      <c r="M136" s="5"/>
      <c r="N136" s="5"/>
      <c r="O136" s="5"/>
      <c r="P136" s="5"/>
      <c r="Q136" s="22"/>
      <c r="R136" s="25"/>
      <c r="S136" s="5"/>
      <c r="T136" s="5"/>
      <c r="U136" s="5"/>
      <c r="V136" s="5"/>
      <c r="W136" s="6"/>
      <c r="Z136" t="s">
        <v>164</v>
      </c>
      <c r="AA136" t="s">
        <v>159</v>
      </c>
      <c r="AB136">
        <v>1</v>
      </c>
      <c r="AC136">
        <v>36</v>
      </c>
      <c r="AD136">
        <v>0</v>
      </c>
      <c r="AE136">
        <v>14</v>
      </c>
      <c r="AF136" s="1">
        <f t="shared" si="74"/>
        <v>0</v>
      </c>
      <c r="AG136" s="1">
        <f t="shared" si="75"/>
        <v>0</v>
      </c>
      <c r="AH136" s="1">
        <f t="shared" si="76"/>
        <v>0</v>
      </c>
      <c r="AI136" s="1">
        <f t="shared" si="77"/>
        <v>0</v>
      </c>
      <c r="AJ136" s="1">
        <f t="shared" si="78"/>
        <v>1</v>
      </c>
      <c r="AK136" s="1">
        <f t="shared" si="79"/>
        <v>0</v>
      </c>
      <c r="AL136" s="1">
        <f t="shared" si="80"/>
        <v>1</v>
      </c>
      <c r="AM136" s="1">
        <f t="shared" si="81"/>
        <v>0</v>
      </c>
      <c r="AN136" s="1">
        <f t="shared" si="82"/>
        <v>1</v>
      </c>
      <c r="AO136" s="1">
        <f t="shared" si="83"/>
        <v>0</v>
      </c>
      <c r="AP136" s="1">
        <f t="shared" si="84"/>
        <v>5</v>
      </c>
      <c r="AQ136" s="1">
        <f t="shared" si="85"/>
        <v>0</v>
      </c>
      <c r="AR136" s="1">
        <f t="shared" si="86"/>
        <v>0</v>
      </c>
      <c r="AS136" s="1">
        <f t="shared" si="87"/>
        <v>5</v>
      </c>
      <c r="AT136" s="1">
        <f t="shared" si="88"/>
        <v>1</v>
      </c>
      <c r="AU136" s="1">
        <f t="shared" si="89"/>
        <v>0</v>
      </c>
      <c r="AX136" t="s">
        <v>164</v>
      </c>
      <c r="AY136" t="s">
        <v>159</v>
      </c>
      <c r="AZ136">
        <v>1</v>
      </c>
      <c r="BA136">
        <v>36</v>
      </c>
      <c r="BB136">
        <v>0</v>
      </c>
      <c r="BC136">
        <v>14</v>
      </c>
      <c r="BD136">
        <v>17</v>
      </c>
      <c r="BE136">
        <v>42.5</v>
      </c>
      <c r="BF136">
        <v>0.82352941176470595</v>
      </c>
      <c r="BG136">
        <v>0.375</v>
      </c>
      <c r="BH136">
        <v>0.5625</v>
      </c>
      <c r="BI136">
        <v>6.25E-2</v>
      </c>
      <c r="BJ136">
        <v>6</v>
      </c>
      <c r="BK136">
        <v>6</v>
      </c>
      <c r="BL136">
        <v>15</v>
      </c>
      <c r="BM136">
        <v>1</v>
      </c>
      <c r="BN136">
        <v>7</v>
      </c>
      <c r="BO136">
        <v>9</v>
      </c>
      <c r="BP136">
        <v>22.5</v>
      </c>
      <c r="BQ136">
        <v>0.77777777777777801</v>
      </c>
      <c r="BR136">
        <v>1</v>
      </c>
      <c r="BS136">
        <v>1</v>
      </c>
      <c r="BT136">
        <v>2.5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1</v>
      </c>
      <c r="CI136">
        <v>1</v>
      </c>
      <c r="CJ136">
        <v>1</v>
      </c>
      <c r="CK136">
        <v>0</v>
      </c>
      <c r="CL136">
        <v>0</v>
      </c>
      <c r="CM136">
        <v>0</v>
      </c>
      <c r="CN136">
        <v>1</v>
      </c>
      <c r="CO136">
        <v>2</v>
      </c>
      <c r="CP136">
        <v>0.5</v>
      </c>
      <c r="CQ136">
        <v>0</v>
      </c>
      <c r="CR136">
        <v>0</v>
      </c>
      <c r="CS136">
        <v>0</v>
      </c>
      <c r="CT136">
        <v>1</v>
      </c>
      <c r="CU136">
        <v>1</v>
      </c>
      <c r="CV136">
        <v>1</v>
      </c>
      <c r="CW136">
        <v>0</v>
      </c>
      <c r="CX136">
        <v>0</v>
      </c>
      <c r="CY136">
        <v>0</v>
      </c>
      <c r="CZ136">
        <v>5</v>
      </c>
      <c r="DA136">
        <v>6</v>
      </c>
      <c r="DB136">
        <v>0.83333333333333304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5</v>
      </c>
      <c r="DJ136">
        <v>5</v>
      </c>
      <c r="DK136">
        <v>1</v>
      </c>
      <c r="DL136">
        <v>1</v>
      </c>
      <c r="DM136">
        <v>1</v>
      </c>
      <c r="DN136">
        <v>1</v>
      </c>
      <c r="DO136">
        <v>0</v>
      </c>
      <c r="DP136">
        <v>0</v>
      </c>
      <c r="DQ136">
        <v>0</v>
      </c>
    </row>
    <row r="137" spans="1:121">
      <c r="A137" s="2" t="s">
        <v>118</v>
      </c>
      <c r="B137" s="2">
        <f>VLOOKUP(B124,Z124:AU157,18,FALSE)</f>
        <v>11</v>
      </c>
      <c r="C137" s="52" t="s">
        <v>104</v>
      </c>
      <c r="D137" s="18"/>
      <c r="E137" s="8"/>
      <c r="F137" s="8"/>
      <c r="G137" s="8"/>
      <c r="H137" s="8"/>
      <c r="I137" s="44"/>
      <c r="J137" s="45"/>
      <c r="K137" s="8"/>
      <c r="L137" s="8"/>
      <c r="M137" s="8"/>
      <c r="N137" s="8"/>
      <c r="O137" s="8"/>
      <c r="P137" s="8"/>
      <c r="Q137" s="44"/>
      <c r="R137" s="45"/>
      <c r="S137" s="8"/>
      <c r="T137" s="8"/>
      <c r="U137" s="8"/>
      <c r="V137" s="8"/>
      <c r="W137" s="9"/>
      <c r="Z137" t="s">
        <v>95</v>
      </c>
      <c r="AA137" t="s">
        <v>79</v>
      </c>
      <c r="AB137">
        <v>1</v>
      </c>
      <c r="AC137">
        <v>73</v>
      </c>
      <c r="AD137">
        <v>1</v>
      </c>
      <c r="AE137">
        <v>7</v>
      </c>
      <c r="AF137" s="1">
        <f t="shared" si="74"/>
        <v>0</v>
      </c>
      <c r="AG137" s="1">
        <f t="shared" si="75"/>
        <v>0</v>
      </c>
      <c r="AH137" s="1">
        <f t="shared" si="76"/>
        <v>0</v>
      </c>
      <c r="AI137" s="1">
        <f t="shared" si="77"/>
        <v>0</v>
      </c>
      <c r="AJ137" s="1">
        <f t="shared" si="78"/>
        <v>0</v>
      </c>
      <c r="AK137" s="1">
        <f t="shared" si="79"/>
        <v>0</v>
      </c>
      <c r="AL137" s="1">
        <f t="shared" si="80"/>
        <v>0</v>
      </c>
      <c r="AM137" s="1">
        <f t="shared" si="81"/>
        <v>3</v>
      </c>
      <c r="AN137" s="1">
        <f t="shared" si="82"/>
        <v>1</v>
      </c>
      <c r="AO137" s="1">
        <f t="shared" si="83"/>
        <v>1</v>
      </c>
      <c r="AP137" s="1">
        <f t="shared" si="84"/>
        <v>0</v>
      </c>
      <c r="AQ137" s="1">
        <f t="shared" si="85"/>
        <v>0</v>
      </c>
      <c r="AR137" s="1">
        <f t="shared" si="86"/>
        <v>0</v>
      </c>
      <c r="AS137" s="1">
        <f t="shared" si="87"/>
        <v>1</v>
      </c>
      <c r="AT137" s="1">
        <f t="shared" si="88"/>
        <v>1</v>
      </c>
      <c r="AU137" s="1">
        <f t="shared" si="89"/>
        <v>0</v>
      </c>
      <c r="AX137" t="s">
        <v>95</v>
      </c>
      <c r="AY137" t="s">
        <v>79</v>
      </c>
      <c r="AZ137">
        <v>1</v>
      </c>
      <c r="BA137">
        <v>73</v>
      </c>
      <c r="BB137">
        <v>1</v>
      </c>
      <c r="BC137">
        <v>7</v>
      </c>
      <c r="BD137">
        <v>13</v>
      </c>
      <c r="BE137">
        <v>16.027397260274</v>
      </c>
      <c r="BF137">
        <v>0.53846153846153799</v>
      </c>
      <c r="BG137">
        <v>0.38461538461538503</v>
      </c>
      <c r="BH137">
        <v>0.61538461538461497</v>
      </c>
      <c r="BI137">
        <v>0</v>
      </c>
      <c r="BJ137">
        <v>2</v>
      </c>
      <c r="BK137">
        <v>5</v>
      </c>
      <c r="BL137">
        <v>6.1643835616438398</v>
      </c>
      <c r="BM137">
        <v>0.4</v>
      </c>
      <c r="BN137">
        <v>5</v>
      </c>
      <c r="BO137">
        <v>8</v>
      </c>
      <c r="BP137">
        <v>9.8630136986301409</v>
      </c>
      <c r="BQ137">
        <v>0.625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3</v>
      </c>
      <c r="CR137">
        <v>3</v>
      </c>
      <c r="CS137">
        <v>1</v>
      </c>
      <c r="CT137">
        <v>1</v>
      </c>
      <c r="CU137">
        <v>2</v>
      </c>
      <c r="CV137">
        <v>0.5</v>
      </c>
      <c r="CW137">
        <v>1</v>
      </c>
      <c r="CX137">
        <v>1</v>
      </c>
      <c r="CY137">
        <v>1</v>
      </c>
      <c r="CZ137">
        <v>0</v>
      </c>
      <c r="DA137">
        <v>1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1</v>
      </c>
      <c r="DJ137">
        <v>2</v>
      </c>
      <c r="DK137">
        <v>0.5</v>
      </c>
      <c r="DL137">
        <v>1</v>
      </c>
      <c r="DM137">
        <v>1</v>
      </c>
      <c r="DN137">
        <v>1</v>
      </c>
      <c r="DO137">
        <v>0</v>
      </c>
      <c r="DP137">
        <v>0</v>
      </c>
      <c r="DQ137">
        <v>0</v>
      </c>
    </row>
    <row r="138" spans="1:121">
      <c r="A138" s="2" t="s">
        <v>119</v>
      </c>
      <c r="B138" s="2">
        <f>VLOOKUP(B124,Z124:AU157,19,FALSE)</f>
        <v>1</v>
      </c>
      <c r="C138" s="52"/>
      <c r="D138" s="29">
        <f>B131</f>
        <v>11</v>
      </c>
      <c r="E138" s="30"/>
      <c r="F138" s="30"/>
      <c r="G138" s="30"/>
      <c r="H138" s="30"/>
      <c r="I138" s="31"/>
      <c r="J138" s="35">
        <f>B132</f>
        <v>0</v>
      </c>
      <c r="K138" s="30"/>
      <c r="L138" s="30"/>
      <c r="M138" s="30"/>
      <c r="N138" s="30"/>
      <c r="O138" s="30"/>
      <c r="P138" s="30"/>
      <c r="Q138" s="31"/>
      <c r="R138" s="35">
        <f>B133</f>
        <v>0</v>
      </c>
      <c r="S138" s="30"/>
      <c r="T138" s="30"/>
      <c r="U138" s="30"/>
      <c r="V138" s="30"/>
      <c r="W138" s="37"/>
      <c r="Z138" t="s">
        <v>97</v>
      </c>
      <c r="AA138" t="s">
        <v>79</v>
      </c>
      <c r="AB138">
        <v>1</v>
      </c>
      <c r="AC138">
        <v>94</v>
      </c>
      <c r="AD138">
        <v>1</v>
      </c>
      <c r="AE138">
        <v>42</v>
      </c>
      <c r="AF138" s="1">
        <f t="shared" si="74"/>
        <v>0</v>
      </c>
      <c r="AG138" s="1">
        <f t="shared" si="75"/>
        <v>1</v>
      </c>
      <c r="AH138" s="1">
        <f t="shared" si="76"/>
        <v>0</v>
      </c>
      <c r="AI138" s="1">
        <f t="shared" si="77"/>
        <v>2</v>
      </c>
      <c r="AJ138" s="1">
        <f t="shared" si="78"/>
        <v>9</v>
      </c>
      <c r="AK138" s="1">
        <f t="shared" si="79"/>
        <v>0</v>
      </c>
      <c r="AL138" s="1">
        <f t="shared" si="80"/>
        <v>1</v>
      </c>
      <c r="AM138" s="1">
        <f t="shared" si="81"/>
        <v>7</v>
      </c>
      <c r="AN138" s="1">
        <f t="shared" si="82"/>
        <v>0</v>
      </c>
      <c r="AO138" s="1">
        <f t="shared" si="83"/>
        <v>1</v>
      </c>
      <c r="AP138" s="1">
        <f t="shared" si="84"/>
        <v>10</v>
      </c>
      <c r="AQ138" s="1">
        <f t="shared" si="85"/>
        <v>0</v>
      </c>
      <c r="AR138" s="1">
        <f t="shared" si="86"/>
        <v>0</v>
      </c>
      <c r="AS138" s="1">
        <f t="shared" si="87"/>
        <v>11</v>
      </c>
      <c r="AT138" s="1">
        <f t="shared" si="88"/>
        <v>0</v>
      </c>
      <c r="AU138" s="1">
        <f t="shared" si="89"/>
        <v>0</v>
      </c>
      <c r="AX138" t="s">
        <v>97</v>
      </c>
      <c r="AY138" t="s">
        <v>79</v>
      </c>
      <c r="AZ138">
        <v>1</v>
      </c>
      <c r="BA138">
        <v>94</v>
      </c>
      <c r="BB138">
        <v>1</v>
      </c>
      <c r="BC138">
        <v>42</v>
      </c>
      <c r="BD138">
        <v>54</v>
      </c>
      <c r="BE138">
        <v>51.702127659574501</v>
      </c>
      <c r="BF138">
        <v>0.77777777777777801</v>
      </c>
      <c r="BG138">
        <v>0.296296296296296</v>
      </c>
      <c r="BH138">
        <v>0.46296296296296302</v>
      </c>
      <c r="BI138">
        <v>0.240740740740741</v>
      </c>
      <c r="BJ138">
        <v>11</v>
      </c>
      <c r="BK138">
        <v>16</v>
      </c>
      <c r="BL138">
        <v>15.319148936170199</v>
      </c>
      <c r="BM138">
        <v>0.6875</v>
      </c>
      <c r="BN138">
        <v>19</v>
      </c>
      <c r="BO138">
        <v>25</v>
      </c>
      <c r="BP138">
        <v>23.936170212766001</v>
      </c>
      <c r="BQ138">
        <v>0.76</v>
      </c>
      <c r="BR138">
        <v>12</v>
      </c>
      <c r="BS138">
        <v>13</v>
      </c>
      <c r="BT138">
        <v>12.4468085106383</v>
      </c>
      <c r="BU138">
        <v>0.92307692307692302</v>
      </c>
      <c r="BV138">
        <v>0</v>
      </c>
      <c r="BW138">
        <v>0</v>
      </c>
      <c r="BX138">
        <v>0</v>
      </c>
      <c r="BY138">
        <v>1</v>
      </c>
      <c r="BZ138">
        <v>1</v>
      </c>
      <c r="CA138">
        <v>1</v>
      </c>
      <c r="CB138">
        <v>0</v>
      </c>
      <c r="CC138">
        <v>0</v>
      </c>
      <c r="CD138">
        <v>0</v>
      </c>
      <c r="CE138">
        <v>2</v>
      </c>
      <c r="CF138">
        <v>2</v>
      </c>
      <c r="CG138">
        <v>1</v>
      </c>
      <c r="CH138">
        <v>9</v>
      </c>
      <c r="CI138">
        <v>10</v>
      </c>
      <c r="CJ138">
        <v>0.9</v>
      </c>
      <c r="CK138">
        <v>0</v>
      </c>
      <c r="CL138">
        <v>0</v>
      </c>
      <c r="CM138">
        <v>0</v>
      </c>
      <c r="CN138">
        <v>1</v>
      </c>
      <c r="CO138">
        <v>1</v>
      </c>
      <c r="CP138">
        <v>1</v>
      </c>
      <c r="CQ138">
        <v>7</v>
      </c>
      <c r="CR138">
        <v>9</v>
      </c>
      <c r="CS138">
        <v>0.77777777777777801</v>
      </c>
      <c r="CT138">
        <v>0</v>
      </c>
      <c r="CU138">
        <v>0</v>
      </c>
      <c r="CV138">
        <v>0</v>
      </c>
      <c r="CW138">
        <v>1</v>
      </c>
      <c r="CX138">
        <v>1</v>
      </c>
      <c r="CY138">
        <v>1</v>
      </c>
      <c r="CZ138">
        <v>10</v>
      </c>
      <c r="DA138">
        <v>14</v>
      </c>
      <c r="DB138">
        <v>0.71428571428571397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11</v>
      </c>
      <c r="DJ138">
        <v>16</v>
      </c>
      <c r="DK138">
        <v>0.6875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</row>
    <row r="139" spans="1:121">
      <c r="A139" s="2" t="s">
        <v>120</v>
      </c>
      <c r="B139" s="2">
        <f>VLOOKUP(B124,Z124:AU157,20,FALSE)</f>
        <v>0</v>
      </c>
      <c r="C139" s="52"/>
      <c r="D139" s="16"/>
      <c r="E139" s="5"/>
      <c r="F139" s="5"/>
      <c r="G139" s="5"/>
      <c r="H139" s="5"/>
      <c r="I139" s="22"/>
      <c r="J139" s="25"/>
      <c r="K139" s="5"/>
      <c r="L139" s="5"/>
      <c r="M139" s="5"/>
      <c r="N139" s="5"/>
      <c r="O139" s="5"/>
      <c r="P139" s="5"/>
      <c r="Q139" s="22"/>
      <c r="R139" s="25"/>
      <c r="S139" s="5"/>
      <c r="T139" s="5"/>
      <c r="U139" s="5"/>
      <c r="V139" s="5"/>
      <c r="W139" s="6"/>
      <c r="Z139" t="s">
        <v>98</v>
      </c>
      <c r="AA139" t="s">
        <v>79</v>
      </c>
      <c r="AB139">
        <v>1</v>
      </c>
      <c r="AC139">
        <v>22</v>
      </c>
      <c r="AD139">
        <v>0</v>
      </c>
      <c r="AE139">
        <v>1</v>
      </c>
      <c r="AF139" s="1">
        <f t="shared" si="74"/>
        <v>0</v>
      </c>
      <c r="AG139" s="1">
        <f t="shared" si="75"/>
        <v>0</v>
      </c>
      <c r="AH139" s="1">
        <f t="shared" si="76"/>
        <v>0</v>
      </c>
      <c r="AI139" s="1">
        <f t="shared" si="77"/>
        <v>0</v>
      </c>
      <c r="AJ139" s="1">
        <f t="shared" si="78"/>
        <v>0</v>
      </c>
      <c r="AK139" s="1">
        <f t="shared" si="79"/>
        <v>0</v>
      </c>
      <c r="AL139" s="1">
        <f t="shared" si="80"/>
        <v>0</v>
      </c>
      <c r="AM139" s="1">
        <f t="shared" si="81"/>
        <v>0</v>
      </c>
      <c r="AN139" s="1">
        <f t="shared" si="82"/>
        <v>0</v>
      </c>
      <c r="AO139" s="1">
        <f t="shared" si="83"/>
        <v>0</v>
      </c>
      <c r="AP139" s="1">
        <f t="shared" si="84"/>
        <v>1</v>
      </c>
      <c r="AQ139" s="1">
        <f t="shared" si="85"/>
        <v>0</v>
      </c>
      <c r="AR139" s="1">
        <f t="shared" si="86"/>
        <v>0</v>
      </c>
      <c r="AS139" s="1">
        <f t="shared" si="87"/>
        <v>0</v>
      </c>
      <c r="AT139" s="1">
        <f t="shared" si="88"/>
        <v>0</v>
      </c>
      <c r="AU139" s="1">
        <f t="shared" si="89"/>
        <v>0</v>
      </c>
      <c r="AX139" t="s">
        <v>98</v>
      </c>
      <c r="AY139" t="s">
        <v>79</v>
      </c>
      <c r="AZ139">
        <v>1</v>
      </c>
      <c r="BA139">
        <v>22</v>
      </c>
      <c r="BB139">
        <v>0</v>
      </c>
      <c r="BC139">
        <v>1</v>
      </c>
      <c r="BD139">
        <v>3</v>
      </c>
      <c r="BE139">
        <v>12.2727272727273</v>
      </c>
      <c r="BF139">
        <v>0.33333333333333298</v>
      </c>
      <c r="BG139">
        <v>0.33333333333333298</v>
      </c>
      <c r="BH139">
        <v>0.66666666666666696</v>
      </c>
      <c r="BI139">
        <v>0</v>
      </c>
      <c r="BJ139">
        <v>0</v>
      </c>
      <c r="BK139">
        <v>1</v>
      </c>
      <c r="BL139">
        <v>4.0909090909090899</v>
      </c>
      <c r="BM139">
        <v>0</v>
      </c>
      <c r="BN139">
        <v>1</v>
      </c>
      <c r="BO139">
        <v>2</v>
      </c>
      <c r="BP139">
        <v>8.1818181818181799</v>
      </c>
      <c r="BQ139">
        <v>0.5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1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</row>
    <row r="140" spans="1:121">
      <c r="A140" s="2" t="s">
        <v>121</v>
      </c>
      <c r="B140" s="2">
        <f>VLOOKUP(B124,Z124:AU157,21,FALSE)</f>
        <v>0</v>
      </c>
      <c r="C140" s="52"/>
      <c r="D140" s="16"/>
      <c r="E140" s="5"/>
      <c r="F140" s="5"/>
      <c r="G140" s="5"/>
      <c r="H140" s="5"/>
      <c r="I140" s="22"/>
      <c r="J140" s="25"/>
      <c r="K140" s="5"/>
      <c r="L140" s="5"/>
      <c r="M140" s="5"/>
      <c r="N140" s="5"/>
      <c r="O140" s="5"/>
      <c r="P140" s="5"/>
      <c r="Q140" s="22"/>
      <c r="R140" s="25"/>
      <c r="S140" s="5"/>
      <c r="T140" s="5"/>
      <c r="U140" s="5"/>
      <c r="V140" s="5"/>
      <c r="W140" s="6"/>
      <c r="Z140" t="s">
        <v>165</v>
      </c>
      <c r="AA140" t="s">
        <v>159</v>
      </c>
      <c r="AB140">
        <v>1</v>
      </c>
      <c r="AC140">
        <v>62</v>
      </c>
      <c r="AD140">
        <v>1</v>
      </c>
      <c r="AE140">
        <v>7</v>
      </c>
      <c r="AF140" s="1">
        <f t="shared" si="74"/>
        <v>0</v>
      </c>
      <c r="AG140" s="1">
        <f t="shared" si="75"/>
        <v>0</v>
      </c>
      <c r="AH140" s="1">
        <f t="shared" si="76"/>
        <v>0</v>
      </c>
      <c r="AI140" s="1">
        <f t="shared" si="77"/>
        <v>0</v>
      </c>
      <c r="AJ140" s="1">
        <f t="shared" si="78"/>
        <v>0</v>
      </c>
      <c r="AK140" s="1">
        <f t="shared" si="79"/>
        <v>1</v>
      </c>
      <c r="AL140" s="1">
        <f t="shared" si="80"/>
        <v>1</v>
      </c>
      <c r="AM140" s="1">
        <f t="shared" si="81"/>
        <v>1</v>
      </c>
      <c r="AN140" s="1">
        <f t="shared" si="82"/>
        <v>0</v>
      </c>
      <c r="AO140" s="1">
        <f t="shared" si="83"/>
        <v>1</v>
      </c>
      <c r="AP140" s="1">
        <f t="shared" si="84"/>
        <v>1</v>
      </c>
      <c r="AQ140" s="1">
        <f t="shared" si="85"/>
        <v>1</v>
      </c>
      <c r="AR140" s="1">
        <f t="shared" si="86"/>
        <v>0</v>
      </c>
      <c r="AS140" s="1">
        <f t="shared" si="87"/>
        <v>1</v>
      </c>
      <c r="AT140" s="1">
        <f t="shared" si="88"/>
        <v>0</v>
      </c>
      <c r="AU140" s="1">
        <f t="shared" si="89"/>
        <v>0</v>
      </c>
      <c r="AX140" t="s">
        <v>165</v>
      </c>
      <c r="AY140" t="s">
        <v>159</v>
      </c>
      <c r="AZ140">
        <v>1</v>
      </c>
      <c r="BA140">
        <v>62</v>
      </c>
      <c r="BB140">
        <v>1</v>
      </c>
      <c r="BC140">
        <v>7</v>
      </c>
      <c r="BD140">
        <v>9</v>
      </c>
      <c r="BE140">
        <v>13.064516129032301</v>
      </c>
      <c r="BF140">
        <v>0.77777777777777801</v>
      </c>
      <c r="BG140">
        <v>0.22222222222222199</v>
      </c>
      <c r="BH140">
        <v>0.77777777777777801</v>
      </c>
      <c r="BI140">
        <v>0</v>
      </c>
      <c r="BJ140">
        <v>2</v>
      </c>
      <c r="BK140">
        <v>2</v>
      </c>
      <c r="BL140">
        <v>2.9032258064516099</v>
      </c>
      <c r="BM140">
        <v>1</v>
      </c>
      <c r="BN140">
        <v>5</v>
      </c>
      <c r="BO140">
        <v>7</v>
      </c>
      <c r="BP140">
        <v>10.1612903225806</v>
      </c>
      <c r="BQ140">
        <v>0.71428571428571397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0</v>
      </c>
      <c r="CU140">
        <v>2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0</v>
      </c>
      <c r="DG140">
        <v>0</v>
      </c>
      <c r="DH140">
        <v>0</v>
      </c>
      <c r="DI140">
        <v>1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</row>
    <row r="141" spans="1:121">
      <c r="A141" s="2" t="s">
        <v>122</v>
      </c>
      <c r="B141" s="2">
        <f>VLOOKUP(B124,Z124:AU157,22,FALSE)</f>
        <v>0</v>
      </c>
      <c r="C141" s="52"/>
      <c r="D141" s="16"/>
      <c r="E141" s="5"/>
      <c r="F141" s="5"/>
      <c r="G141" s="5"/>
      <c r="H141" s="5"/>
      <c r="I141" s="22"/>
      <c r="J141" s="25"/>
      <c r="K141" s="5"/>
      <c r="L141" s="5"/>
      <c r="M141" s="5"/>
      <c r="N141" s="5"/>
      <c r="O141" s="5"/>
      <c r="P141" s="5"/>
      <c r="Q141" s="22"/>
      <c r="R141" s="25"/>
      <c r="S141" s="5"/>
      <c r="T141" s="5"/>
      <c r="U141" s="5"/>
      <c r="V141" s="5"/>
      <c r="W141" s="6"/>
      <c r="Z141" t="s">
        <v>99</v>
      </c>
      <c r="AA141" t="s">
        <v>79</v>
      </c>
      <c r="AB141">
        <v>1</v>
      </c>
      <c r="AC141">
        <v>90</v>
      </c>
      <c r="AD141">
        <v>1</v>
      </c>
      <c r="AE141">
        <v>19</v>
      </c>
      <c r="AF141" s="1">
        <f t="shared" si="74"/>
        <v>0</v>
      </c>
      <c r="AG141" s="1">
        <f t="shared" si="75"/>
        <v>0</v>
      </c>
      <c r="AH141" s="1">
        <f t="shared" si="76"/>
        <v>2</v>
      </c>
      <c r="AI141" s="1">
        <f t="shared" si="77"/>
        <v>0</v>
      </c>
      <c r="AJ141" s="1">
        <f t="shared" si="78"/>
        <v>0</v>
      </c>
      <c r="AK141" s="1">
        <f t="shared" si="79"/>
        <v>4</v>
      </c>
      <c r="AL141" s="1">
        <f t="shared" si="80"/>
        <v>1</v>
      </c>
      <c r="AM141" s="1">
        <f t="shared" si="81"/>
        <v>0</v>
      </c>
      <c r="AN141" s="1">
        <f t="shared" si="82"/>
        <v>2</v>
      </c>
      <c r="AO141" s="1">
        <f t="shared" si="83"/>
        <v>2</v>
      </c>
      <c r="AP141" s="1">
        <f t="shared" si="84"/>
        <v>0</v>
      </c>
      <c r="AQ141" s="1">
        <f t="shared" si="85"/>
        <v>3</v>
      </c>
      <c r="AR141" s="1">
        <f t="shared" si="86"/>
        <v>1</v>
      </c>
      <c r="AS141" s="1">
        <f t="shared" si="87"/>
        <v>1</v>
      </c>
      <c r="AT141" s="1">
        <f t="shared" si="88"/>
        <v>3</v>
      </c>
      <c r="AU141" s="1">
        <f t="shared" si="89"/>
        <v>0</v>
      </c>
      <c r="AX141" t="s">
        <v>99</v>
      </c>
      <c r="AY141" t="s">
        <v>79</v>
      </c>
      <c r="AZ141">
        <v>1</v>
      </c>
      <c r="BA141">
        <v>90</v>
      </c>
      <c r="BB141">
        <v>1</v>
      </c>
      <c r="BC141">
        <v>19</v>
      </c>
      <c r="BD141">
        <v>24</v>
      </c>
      <c r="BE141">
        <v>24</v>
      </c>
      <c r="BF141">
        <v>0.79166666666666696</v>
      </c>
      <c r="BG141">
        <v>0.45833333333333298</v>
      </c>
      <c r="BH141">
        <v>0.45833333333333298</v>
      </c>
      <c r="BI141">
        <v>8.3333333333333301E-2</v>
      </c>
      <c r="BJ141">
        <v>8</v>
      </c>
      <c r="BK141">
        <v>11</v>
      </c>
      <c r="BL141">
        <v>11</v>
      </c>
      <c r="BM141">
        <v>0.72727272727272696</v>
      </c>
      <c r="BN141">
        <v>9</v>
      </c>
      <c r="BO141">
        <v>11</v>
      </c>
      <c r="BP141">
        <v>11</v>
      </c>
      <c r="BQ141">
        <v>0.81818181818181801</v>
      </c>
      <c r="BR141">
        <v>2</v>
      </c>
      <c r="BS141">
        <v>2</v>
      </c>
      <c r="BT141">
        <v>2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2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4</v>
      </c>
      <c r="CL141">
        <v>6</v>
      </c>
      <c r="CM141">
        <v>0.66666666666666696</v>
      </c>
      <c r="CN141">
        <v>1</v>
      </c>
      <c r="CO141">
        <v>1</v>
      </c>
      <c r="CP141">
        <v>1</v>
      </c>
      <c r="CQ141">
        <v>0</v>
      </c>
      <c r="CR141">
        <v>0</v>
      </c>
      <c r="CS141">
        <v>0</v>
      </c>
      <c r="CT141">
        <v>2</v>
      </c>
      <c r="CU141">
        <v>2</v>
      </c>
      <c r="CV141">
        <v>1</v>
      </c>
      <c r="CW141">
        <v>2</v>
      </c>
      <c r="CX141">
        <v>2</v>
      </c>
      <c r="CY141">
        <v>1</v>
      </c>
      <c r="CZ141">
        <v>0</v>
      </c>
      <c r="DA141">
        <v>0</v>
      </c>
      <c r="DB141">
        <v>0</v>
      </c>
      <c r="DC141">
        <v>3</v>
      </c>
      <c r="DD141">
        <v>3</v>
      </c>
      <c r="DE141">
        <v>1</v>
      </c>
      <c r="DF141">
        <v>1</v>
      </c>
      <c r="DG141">
        <v>2</v>
      </c>
      <c r="DH141">
        <v>0.5</v>
      </c>
      <c r="DI141">
        <v>1</v>
      </c>
      <c r="DJ141">
        <v>2</v>
      </c>
      <c r="DK141">
        <v>0.5</v>
      </c>
      <c r="DL141">
        <v>3</v>
      </c>
      <c r="DM141">
        <v>4</v>
      </c>
      <c r="DN141">
        <v>0.75</v>
      </c>
      <c r="DO141">
        <v>0</v>
      </c>
      <c r="DP141">
        <v>0</v>
      </c>
      <c r="DQ141">
        <v>0</v>
      </c>
    </row>
    <row r="142" spans="1:121">
      <c r="C142" s="52"/>
      <c r="D142" s="32"/>
      <c r="E142" s="33"/>
      <c r="F142" s="33"/>
      <c r="G142" s="33"/>
      <c r="H142" s="33"/>
      <c r="I142" s="34"/>
      <c r="J142" s="36"/>
      <c r="K142" s="33"/>
      <c r="L142" s="33"/>
      <c r="M142" s="33"/>
      <c r="N142" s="33"/>
      <c r="O142" s="33"/>
      <c r="P142" s="33"/>
      <c r="Q142" s="34"/>
      <c r="R142" s="36"/>
      <c r="S142" s="33"/>
      <c r="T142" s="33"/>
      <c r="U142" s="33"/>
      <c r="V142" s="33"/>
      <c r="W142" s="38"/>
      <c r="Z142" t="s">
        <v>166</v>
      </c>
      <c r="AA142" t="s">
        <v>159</v>
      </c>
      <c r="AB142">
        <v>1</v>
      </c>
      <c r="AC142">
        <v>58</v>
      </c>
      <c r="AD142">
        <v>1</v>
      </c>
      <c r="AE142">
        <v>11</v>
      </c>
      <c r="AF142" s="1">
        <f t="shared" si="74"/>
        <v>0</v>
      </c>
      <c r="AG142" s="1">
        <f t="shared" si="75"/>
        <v>0</v>
      </c>
      <c r="AH142" s="1">
        <f t="shared" si="76"/>
        <v>0</v>
      </c>
      <c r="AI142" s="1">
        <f t="shared" si="77"/>
        <v>1</v>
      </c>
      <c r="AJ142" s="1">
        <f t="shared" si="78"/>
        <v>0</v>
      </c>
      <c r="AK142" s="1">
        <f t="shared" si="79"/>
        <v>0</v>
      </c>
      <c r="AL142" s="1">
        <f t="shared" si="80"/>
        <v>2</v>
      </c>
      <c r="AM142" s="1">
        <f t="shared" si="81"/>
        <v>0</v>
      </c>
      <c r="AN142" s="1">
        <f t="shared" si="82"/>
        <v>3</v>
      </c>
      <c r="AO142" s="1">
        <f t="shared" si="83"/>
        <v>2</v>
      </c>
      <c r="AP142" s="1">
        <f t="shared" si="84"/>
        <v>2</v>
      </c>
      <c r="AQ142" s="1">
        <f t="shared" si="85"/>
        <v>0</v>
      </c>
      <c r="AR142" s="1">
        <f t="shared" si="86"/>
        <v>1</v>
      </c>
      <c r="AS142" s="1">
        <f t="shared" si="87"/>
        <v>0</v>
      </c>
      <c r="AT142" s="1">
        <f t="shared" si="88"/>
        <v>0</v>
      </c>
      <c r="AU142" s="1">
        <f t="shared" si="89"/>
        <v>0</v>
      </c>
      <c r="AX142" t="s">
        <v>166</v>
      </c>
      <c r="AY142" t="s">
        <v>159</v>
      </c>
      <c r="AZ142">
        <v>1</v>
      </c>
      <c r="BA142">
        <v>58</v>
      </c>
      <c r="BB142">
        <v>1</v>
      </c>
      <c r="BC142">
        <v>11</v>
      </c>
      <c r="BD142">
        <v>18</v>
      </c>
      <c r="BE142">
        <v>27.931034482758601</v>
      </c>
      <c r="BF142">
        <v>0.61111111111111105</v>
      </c>
      <c r="BG142">
        <v>5.8823529411764698E-2</v>
      </c>
      <c r="BH142">
        <v>0.88235294117647101</v>
      </c>
      <c r="BI142">
        <v>5.8823529411764698E-2</v>
      </c>
      <c r="BJ142">
        <v>1</v>
      </c>
      <c r="BK142">
        <v>1</v>
      </c>
      <c r="BL142">
        <v>1.55172413793103</v>
      </c>
      <c r="BM142">
        <v>1</v>
      </c>
      <c r="BN142">
        <v>9</v>
      </c>
      <c r="BO142">
        <v>15</v>
      </c>
      <c r="BP142">
        <v>23.275862068965498</v>
      </c>
      <c r="BQ142">
        <v>0.6</v>
      </c>
      <c r="BR142">
        <v>1</v>
      </c>
      <c r="BS142">
        <v>1</v>
      </c>
      <c r="BT142">
        <v>1.55172413793103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1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2</v>
      </c>
      <c r="CO142">
        <v>4</v>
      </c>
      <c r="CP142">
        <v>0.5</v>
      </c>
      <c r="CQ142">
        <v>0</v>
      </c>
      <c r="CR142">
        <v>0</v>
      </c>
      <c r="CS142">
        <v>0</v>
      </c>
      <c r="CT142">
        <v>3</v>
      </c>
      <c r="CU142">
        <v>3</v>
      </c>
      <c r="CV142">
        <v>1</v>
      </c>
      <c r="CW142">
        <v>2</v>
      </c>
      <c r="CX142">
        <v>3</v>
      </c>
      <c r="CY142">
        <v>0.66666666666666696</v>
      </c>
      <c r="CZ142">
        <v>2</v>
      </c>
      <c r="DA142">
        <v>4</v>
      </c>
      <c r="DB142">
        <v>0.5</v>
      </c>
      <c r="DC142">
        <v>0</v>
      </c>
      <c r="DD142">
        <v>0</v>
      </c>
      <c r="DE142">
        <v>0</v>
      </c>
      <c r="DF142">
        <v>1</v>
      </c>
      <c r="DG142">
        <v>1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</row>
    <row r="143" spans="1:121">
      <c r="C143" s="51"/>
      <c r="D143" s="39">
        <f>B128</f>
        <v>13</v>
      </c>
      <c r="E143" s="40"/>
      <c r="F143" s="40"/>
      <c r="G143" s="40"/>
      <c r="H143" s="40"/>
      <c r="I143" s="41"/>
      <c r="J143" s="40">
        <f>B129</f>
        <v>0</v>
      </c>
      <c r="K143" s="40"/>
      <c r="L143" s="40"/>
      <c r="M143" s="40"/>
      <c r="N143" s="40"/>
      <c r="O143" s="40"/>
      <c r="P143" s="40"/>
      <c r="Q143" s="41"/>
      <c r="R143" s="42">
        <f>B130</f>
        <v>0</v>
      </c>
      <c r="S143" s="40"/>
      <c r="T143" s="40"/>
      <c r="U143" s="40"/>
      <c r="V143" s="40"/>
      <c r="W143" s="43"/>
      <c r="Z143" t="s">
        <v>100</v>
      </c>
      <c r="AA143" t="s">
        <v>79</v>
      </c>
      <c r="AB143">
        <v>1</v>
      </c>
      <c r="AC143">
        <v>94</v>
      </c>
      <c r="AD143">
        <v>1</v>
      </c>
      <c r="AE143">
        <v>48</v>
      </c>
      <c r="AF143" s="1">
        <f t="shared" si="74"/>
        <v>0</v>
      </c>
      <c r="AG143" s="1">
        <f t="shared" si="75"/>
        <v>1</v>
      </c>
      <c r="AH143" s="1">
        <f t="shared" si="76"/>
        <v>3</v>
      </c>
      <c r="AI143" s="1">
        <f t="shared" si="77"/>
        <v>14</v>
      </c>
      <c r="AJ143" s="1">
        <f t="shared" si="78"/>
        <v>0</v>
      </c>
      <c r="AK143" s="1">
        <f t="shared" si="79"/>
        <v>10</v>
      </c>
      <c r="AL143" s="1">
        <f t="shared" si="80"/>
        <v>7</v>
      </c>
      <c r="AM143" s="1">
        <f t="shared" si="81"/>
        <v>1</v>
      </c>
      <c r="AN143" s="1">
        <f t="shared" si="82"/>
        <v>6</v>
      </c>
      <c r="AO143" s="1">
        <f t="shared" si="83"/>
        <v>2</v>
      </c>
      <c r="AP143" s="1">
        <f t="shared" si="84"/>
        <v>0</v>
      </c>
      <c r="AQ143" s="1">
        <f t="shared" si="85"/>
        <v>2</v>
      </c>
      <c r="AR143" s="1">
        <f t="shared" si="86"/>
        <v>1</v>
      </c>
      <c r="AS143" s="1">
        <f t="shared" si="87"/>
        <v>1</v>
      </c>
      <c r="AT143" s="1">
        <f t="shared" si="88"/>
        <v>0</v>
      </c>
      <c r="AU143" s="1">
        <f t="shared" si="89"/>
        <v>0</v>
      </c>
      <c r="AX143" t="s">
        <v>100</v>
      </c>
      <c r="AY143" t="s">
        <v>79</v>
      </c>
      <c r="AZ143">
        <v>1</v>
      </c>
      <c r="BA143">
        <v>94</v>
      </c>
      <c r="BB143">
        <v>1</v>
      </c>
      <c r="BC143">
        <v>48</v>
      </c>
      <c r="BD143">
        <v>54</v>
      </c>
      <c r="BE143">
        <v>51.702127659574501</v>
      </c>
      <c r="BF143">
        <v>0.88888888888888895</v>
      </c>
      <c r="BG143">
        <v>0.11111111111111099</v>
      </c>
      <c r="BH143">
        <v>0.53703703703703698</v>
      </c>
      <c r="BI143">
        <v>0.35185185185185203</v>
      </c>
      <c r="BJ143">
        <v>4</v>
      </c>
      <c r="BK143">
        <v>6</v>
      </c>
      <c r="BL143">
        <v>5.7446808510638299</v>
      </c>
      <c r="BM143">
        <v>0.66666666666666696</v>
      </c>
      <c r="BN143">
        <v>26</v>
      </c>
      <c r="BO143">
        <v>29</v>
      </c>
      <c r="BP143">
        <v>27.7659574468085</v>
      </c>
      <c r="BQ143">
        <v>0.89655172413793105</v>
      </c>
      <c r="BR143">
        <v>18</v>
      </c>
      <c r="BS143">
        <v>19</v>
      </c>
      <c r="BT143">
        <v>18.1914893617021</v>
      </c>
      <c r="BU143">
        <v>0.94736842105263197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1</v>
      </c>
      <c r="CB143">
        <v>3</v>
      </c>
      <c r="CC143">
        <v>4</v>
      </c>
      <c r="CD143">
        <v>0.75</v>
      </c>
      <c r="CE143">
        <v>14</v>
      </c>
      <c r="CF143">
        <v>14</v>
      </c>
      <c r="CG143">
        <v>1</v>
      </c>
      <c r="CH143">
        <v>0</v>
      </c>
      <c r="CI143">
        <v>0</v>
      </c>
      <c r="CJ143">
        <v>0</v>
      </c>
      <c r="CK143">
        <v>10</v>
      </c>
      <c r="CL143">
        <v>12</v>
      </c>
      <c r="CM143">
        <v>0.83333333333333304</v>
      </c>
      <c r="CN143">
        <v>7</v>
      </c>
      <c r="CO143">
        <v>7</v>
      </c>
      <c r="CP143">
        <v>1</v>
      </c>
      <c r="CQ143">
        <v>1</v>
      </c>
      <c r="CR143">
        <v>1</v>
      </c>
      <c r="CS143">
        <v>1</v>
      </c>
      <c r="CT143">
        <v>6</v>
      </c>
      <c r="CU143">
        <v>7</v>
      </c>
      <c r="CV143">
        <v>0.85714285714285698</v>
      </c>
      <c r="CW143">
        <v>2</v>
      </c>
      <c r="CX143">
        <v>2</v>
      </c>
      <c r="CY143">
        <v>1</v>
      </c>
      <c r="CZ143">
        <v>0</v>
      </c>
      <c r="DA143">
        <v>0</v>
      </c>
      <c r="DB143">
        <v>0</v>
      </c>
      <c r="DC143">
        <v>2</v>
      </c>
      <c r="DD143">
        <v>4</v>
      </c>
      <c r="DE143">
        <v>0.5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</row>
    <row r="144" spans="1:121">
      <c r="C144" s="51"/>
      <c r="D144" s="16"/>
      <c r="E144" s="5"/>
      <c r="F144" s="5"/>
      <c r="G144" s="5"/>
      <c r="H144" s="5"/>
      <c r="I144" s="22"/>
      <c r="J144" s="5"/>
      <c r="K144" s="5"/>
      <c r="L144" s="5"/>
      <c r="M144" s="5"/>
      <c r="N144" s="5"/>
      <c r="O144" s="5"/>
      <c r="P144" s="5"/>
      <c r="Q144" s="22"/>
      <c r="R144" s="25"/>
      <c r="S144" s="5"/>
      <c r="T144" s="5"/>
      <c r="U144" s="5"/>
      <c r="V144" s="5"/>
      <c r="W144" s="6"/>
      <c r="Z144" t="s">
        <v>167</v>
      </c>
      <c r="AA144" t="s">
        <v>159</v>
      </c>
      <c r="AB144">
        <v>1</v>
      </c>
      <c r="AC144">
        <v>36</v>
      </c>
      <c r="AD144">
        <v>0</v>
      </c>
      <c r="AE144">
        <v>17</v>
      </c>
      <c r="AF144" s="1">
        <f t="shared" si="74"/>
        <v>0</v>
      </c>
      <c r="AG144" s="1">
        <f t="shared" si="75"/>
        <v>0</v>
      </c>
      <c r="AH144" s="1">
        <f t="shared" si="76"/>
        <v>0</v>
      </c>
      <c r="AI144" s="1">
        <f t="shared" si="77"/>
        <v>1</v>
      </c>
      <c r="AJ144" s="1">
        <f t="shared" si="78"/>
        <v>0</v>
      </c>
      <c r="AK144" s="1">
        <f t="shared" si="79"/>
        <v>2</v>
      </c>
      <c r="AL144" s="1">
        <f t="shared" si="80"/>
        <v>1</v>
      </c>
      <c r="AM144" s="1">
        <f t="shared" si="81"/>
        <v>1</v>
      </c>
      <c r="AN144" s="1">
        <f t="shared" si="82"/>
        <v>3</v>
      </c>
      <c r="AO144" s="1">
        <f t="shared" si="83"/>
        <v>0</v>
      </c>
      <c r="AP144" s="1">
        <f t="shared" si="84"/>
        <v>6</v>
      </c>
      <c r="AQ144" s="1">
        <f t="shared" si="85"/>
        <v>0</v>
      </c>
      <c r="AR144" s="1">
        <f t="shared" si="86"/>
        <v>2</v>
      </c>
      <c r="AS144" s="1">
        <f t="shared" si="87"/>
        <v>0</v>
      </c>
      <c r="AT144" s="1">
        <f t="shared" si="88"/>
        <v>0</v>
      </c>
      <c r="AU144" s="1">
        <f t="shared" si="89"/>
        <v>0</v>
      </c>
      <c r="AX144" t="s">
        <v>167</v>
      </c>
      <c r="AY144" t="s">
        <v>159</v>
      </c>
      <c r="AZ144">
        <v>1</v>
      </c>
      <c r="BA144">
        <v>36</v>
      </c>
      <c r="BB144">
        <v>0</v>
      </c>
      <c r="BC144">
        <v>17</v>
      </c>
      <c r="BD144">
        <v>19</v>
      </c>
      <c r="BE144">
        <v>47.5</v>
      </c>
      <c r="BF144">
        <v>0.89473684210526305</v>
      </c>
      <c r="BG144">
        <v>0.22222222222222199</v>
      </c>
      <c r="BH144">
        <v>0.72222222222222199</v>
      </c>
      <c r="BI144">
        <v>5.5555555555555601E-2</v>
      </c>
      <c r="BJ144">
        <v>2</v>
      </c>
      <c r="BK144">
        <v>4</v>
      </c>
      <c r="BL144">
        <v>10</v>
      </c>
      <c r="BM144">
        <v>0.5</v>
      </c>
      <c r="BN144">
        <v>13</v>
      </c>
      <c r="BO144">
        <v>13</v>
      </c>
      <c r="BP144">
        <v>32.5</v>
      </c>
      <c r="BQ144">
        <v>1</v>
      </c>
      <c r="BR144">
        <v>1</v>
      </c>
      <c r="BS144">
        <v>1</v>
      </c>
      <c r="BT144">
        <v>2.5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1</v>
      </c>
      <c r="CG144">
        <v>1</v>
      </c>
      <c r="CH144">
        <v>0</v>
      </c>
      <c r="CI144">
        <v>0</v>
      </c>
      <c r="CJ144">
        <v>0</v>
      </c>
      <c r="CK144">
        <v>2</v>
      </c>
      <c r="CL144">
        <v>2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3</v>
      </c>
      <c r="CU144">
        <v>3</v>
      </c>
      <c r="CV144">
        <v>1</v>
      </c>
      <c r="CW144">
        <v>0</v>
      </c>
      <c r="CX144">
        <v>0</v>
      </c>
      <c r="CY144">
        <v>0</v>
      </c>
      <c r="CZ144">
        <v>6</v>
      </c>
      <c r="DA144">
        <v>6</v>
      </c>
      <c r="DB144">
        <v>1</v>
      </c>
      <c r="DC144">
        <v>0</v>
      </c>
      <c r="DD144">
        <v>1</v>
      </c>
      <c r="DE144">
        <v>0</v>
      </c>
      <c r="DF144">
        <v>2</v>
      </c>
      <c r="DG144">
        <v>2</v>
      </c>
      <c r="DH144">
        <v>1</v>
      </c>
      <c r="DI144">
        <v>0</v>
      </c>
      <c r="DJ144">
        <v>1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</row>
    <row r="145" spans="3:121">
      <c r="C145" s="51"/>
      <c r="D145" s="16"/>
      <c r="E145" s="5"/>
      <c r="F145" s="5"/>
      <c r="G145" s="5"/>
      <c r="H145" s="5"/>
      <c r="I145" s="22"/>
      <c r="J145" s="5"/>
      <c r="K145" s="5"/>
      <c r="L145" s="5"/>
      <c r="M145" s="5"/>
      <c r="N145" s="5"/>
      <c r="O145" s="5"/>
      <c r="P145" s="5"/>
      <c r="Q145" s="22"/>
      <c r="R145" s="25"/>
      <c r="S145" s="5"/>
      <c r="T145" s="5"/>
      <c r="U145" s="5"/>
      <c r="V145" s="5"/>
      <c r="W145" s="6"/>
      <c r="Z145" t="s">
        <v>168</v>
      </c>
      <c r="AA145" t="s">
        <v>159</v>
      </c>
      <c r="AB145">
        <v>1</v>
      </c>
      <c r="AC145">
        <v>94</v>
      </c>
      <c r="AD145">
        <v>1</v>
      </c>
      <c r="AE145">
        <v>24</v>
      </c>
      <c r="AF145" s="1">
        <f t="shared" si="74"/>
        <v>0</v>
      </c>
      <c r="AG145" s="1">
        <f t="shared" si="75"/>
        <v>0</v>
      </c>
      <c r="AH145" s="1">
        <f t="shared" si="76"/>
        <v>1</v>
      </c>
      <c r="AI145" s="1">
        <f t="shared" si="77"/>
        <v>0</v>
      </c>
      <c r="AJ145" s="1">
        <f t="shared" si="78"/>
        <v>0</v>
      </c>
      <c r="AK145" s="1">
        <f t="shared" si="79"/>
        <v>3</v>
      </c>
      <c r="AL145" s="1">
        <f t="shared" si="80"/>
        <v>6</v>
      </c>
      <c r="AM145" s="1">
        <f t="shared" si="81"/>
        <v>1</v>
      </c>
      <c r="AN145" s="1">
        <f t="shared" si="82"/>
        <v>2</v>
      </c>
      <c r="AO145" s="1">
        <f t="shared" si="83"/>
        <v>4</v>
      </c>
      <c r="AP145" s="1">
        <f t="shared" si="84"/>
        <v>6</v>
      </c>
      <c r="AQ145" s="1">
        <f t="shared" si="85"/>
        <v>1</v>
      </c>
      <c r="AR145" s="1">
        <f t="shared" si="86"/>
        <v>0</v>
      </c>
      <c r="AS145" s="1">
        <f t="shared" si="87"/>
        <v>0</v>
      </c>
      <c r="AT145" s="1">
        <f t="shared" si="88"/>
        <v>0</v>
      </c>
      <c r="AU145" s="1">
        <f t="shared" si="89"/>
        <v>0</v>
      </c>
      <c r="AX145" t="s">
        <v>168</v>
      </c>
      <c r="AY145" t="s">
        <v>159</v>
      </c>
      <c r="AZ145">
        <v>1</v>
      </c>
      <c r="BA145">
        <v>94</v>
      </c>
      <c r="BB145">
        <v>1</v>
      </c>
      <c r="BC145">
        <v>24</v>
      </c>
      <c r="BD145">
        <v>29</v>
      </c>
      <c r="BE145">
        <v>27.7659574468085</v>
      </c>
      <c r="BF145">
        <v>0.82758620689655205</v>
      </c>
      <c r="BG145">
        <v>6.8965517241379296E-2</v>
      </c>
      <c r="BH145">
        <v>0.89655172413793105</v>
      </c>
      <c r="BI145">
        <v>3.4482758620689703E-2</v>
      </c>
      <c r="BJ145">
        <v>1</v>
      </c>
      <c r="BK145">
        <v>2</v>
      </c>
      <c r="BL145">
        <v>1.91489361702128</v>
      </c>
      <c r="BM145">
        <v>0.5</v>
      </c>
      <c r="BN145">
        <v>22</v>
      </c>
      <c r="BO145">
        <v>26</v>
      </c>
      <c r="BP145">
        <v>24.893617021276601</v>
      </c>
      <c r="BQ145">
        <v>0.84615384615384603</v>
      </c>
      <c r="BR145">
        <v>1</v>
      </c>
      <c r="BS145">
        <v>1</v>
      </c>
      <c r="BT145">
        <v>0.95744680851063801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3</v>
      </c>
      <c r="CL145">
        <v>3</v>
      </c>
      <c r="CM145">
        <v>1</v>
      </c>
      <c r="CN145">
        <v>6</v>
      </c>
      <c r="CO145">
        <v>6</v>
      </c>
      <c r="CP145">
        <v>1</v>
      </c>
      <c r="CQ145">
        <v>1</v>
      </c>
      <c r="CR145">
        <v>3</v>
      </c>
      <c r="CS145">
        <v>0.33333333333333298</v>
      </c>
      <c r="CT145">
        <v>2</v>
      </c>
      <c r="CU145">
        <v>2</v>
      </c>
      <c r="CV145">
        <v>1</v>
      </c>
      <c r="CW145">
        <v>4</v>
      </c>
      <c r="CX145">
        <v>6</v>
      </c>
      <c r="CY145">
        <v>0.66666666666666696</v>
      </c>
      <c r="CZ145">
        <v>6</v>
      </c>
      <c r="DA145">
        <v>6</v>
      </c>
      <c r="DB145">
        <v>1</v>
      </c>
      <c r="DC145">
        <v>1</v>
      </c>
      <c r="DD145">
        <v>1</v>
      </c>
      <c r="DE145">
        <v>1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</row>
    <row r="146" spans="3:121">
      <c r="C146" s="51"/>
      <c r="D146" s="16"/>
      <c r="E146" s="5"/>
      <c r="F146" s="5"/>
      <c r="G146" s="5"/>
      <c r="H146" s="5"/>
      <c r="I146" s="22"/>
      <c r="J146" s="5"/>
      <c r="K146" s="5"/>
      <c r="L146" s="5"/>
      <c r="M146" s="5"/>
      <c r="N146" s="5"/>
      <c r="O146" s="5"/>
      <c r="P146" s="5"/>
      <c r="Q146" s="22"/>
      <c r="R146" s="25"/>
      <c r="S146" s="5"/>
      <c r="T146" s="5"/>
      <c r="U146" s="5"/>
      <c r="V146" s="5"/>
      <c r="W146" s="6"/>
      <c r="Z146" t="s">
        <v>169</v>
      </c>
      <c r="AA146" t="s">
        <v>159</v>
      </c>
      <c r="AB146">
        <v>1</v>
      </c>
      <c r="AC146">
        <v>32</v>
      </c>
      <c r="AD146">
        <v>0</v>
      </c>
      <c r="AE146">
        <v>6</v>
      </c>
      <c r="AF146" s="1">
        <f t="shared" si="74"/>
        <v>0</v>
      </c>
      <c r="AG146" s="1">
        <f t="shared" si="75"/>
        <v>0</v>
      </c>
      <c r="AH146" s="1">
        <f t="shared" si="76"/>
        <v>0</v>
      </c>
      <c r="AI146" s="1">
        <f t="shared" si="77"/>
        <v>0</v>
      </c>
      <c r="AJ146" s="1">
        <f t="shared" si="78"/>
        <v>0</v>
      </c>
      <c r="AK146" s="1">
        <f t="shared" si="79"/>
        <v>2</v>
      </c>
      <c r="AL146" s="1">
        <f t="shared" si="80"/>
        <v>0</v>
      </c>
      <c r="AM146" s="1">
        <f t="shared" si="81"/>
        <v>0</v>
      </c>
      <c r="AN146" s="1">
        <f t="shared" si="82"/>
        <v>1</v>
      </c>
      <c r="AO146" s="1">
        <f t="shared" si="83"/>
        <v>1</v>
      </c>
      <c r="AP146" s="1">
        <f t="shared" si="84"/>
        <v>0</v>
      </c>
      <c r="AQ146" s="1">
        <f t="shared" si="85"/>
        <v>1</v>
      </c>
      <c r="AR146" s="1">
        <f t="shared" si="86"/>
        <v>1</v>
      </c>
      <c r="AS146" s="1">
        <f t="shared" si="87"/>
        <v>0</v>
      </c>
      <c r="AT146" s="1">
        <f t="shared" si="88"/>
        <v>0</v>
      </c>
      <c r="AU146" s="1">
        <f t="shared" si="89"/>
        <v>0</v>
      </c>
      <c r="AX146" t="s">
        <v>169</v>
      </c>
      <c r="AY146" t="s">
        <v>159</v>
      </c>
      <c r="AZ146">
        <v>1</v>
      </c>
      <c r="BA146">
        <v>32</v>
      </c>
      <c r="BB146">
        <v>0</v>
      </c>
      <c r="BC146">
        <v>6</v>
      </c>
      <c r="BD146">
        <v>13</v>
      </c>
      <c r="BE146">
        <v>36.5625</v>
      </c>
      <c r="BF146">
        <v>0.46153846153846201</v>
      </c>
      <c r="BG146">
        <v>0.25</v>
      </c>
      <c r="BH146">
        <v>0.75</v>
      </c>
      <c r="BI146">
        <v>0</v>
      </c>
      <c r="BJ146">
        <v>2</v>
      </c>
      <c r="BK146">
        <v>3</v>
      </c>
      <c r="BL146">
        <v>8.4375</v>
      </c>
      <c r="BM146">
        <v>0.66666666666666696</v>
      </c>
      <c r="BN146">
        <v>4</v>
      </c>
      <c r="BO146">
        <v>9</v>
      </c>
      <c r="BP146">
        <v>25.3125</v>
      </c>
      <c r="BQ146">
        <v>0.44444444444444398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2</v>
      </c>
      <c r="CL146">
        <v>3</v>
      </c>
      <c r="CM146">
        <v>0.66666666666666696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1</v>
      </c>
      <c r="CU146">
        <v>3</v>
      </c>
      <c r="CV146">
        <v>0.33333333333333298</v>
      </c>
      <c r="CW146">
        <v>1</v>
      </c>
      <c r="CX146">
        <v>2</v>
      </c>
      <c r="CY146">
        <v>0.5</v>
      </c>
      <c r="CZ146">
        <v>0</v>
      </c>
      <c r="DA146">
        <v>1</v>
      </c>
      <c r="DB146">
        <v>0</v>
      </c>
      <c r="DC146">
        <v>1</v>
      </c>
      <c r="DD146">
        <v>2</v>
      </c>
      <c r="DE146">
        <v>0.5</v>
      </c>
      <c r="DF146">
        <v>1</v>
      </c>
      <c r="DG146">
        <v>1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</row>
    <row r="147" spans="3:121">
      <c r="C147" s="51" t="s">
        <v>103</v>
      </c>
      <c r="D147" s="16"/>
      <c r="E147" s="5"/>
      <c r="F147" s="5"/>
      <c r="G147" s="5"/>
      <c r="H147" s="5"/>
      <c r="I147" s="22"/>
      <c r="J147" s="5"/>
      <c r="K147" s="5"/>
      <c r="L147" s="5"/>
      <c r="M147" s="5"/>
      <c r="N147" s="5"/>
      <c r="O147" s="5"/>
      <c r="P147" s="5"/>
      <c r="Q147" s="22"/>
      <c r="R147" s="25"/>
      <c r="S147" s="5"/>
      <c r="T147" s="5"/>
      <c r="U147" s="5"/>
      <c r="V147" s="5"/>
      <c r="W147" s="6"/>
      <c r="Z147" t="s">
        <v>101</v>
      </c>
      <c r="AA147" t="s">
        <v>79</v>
      </c>
      <c r="AB147">
        <v>1</v>
      </c>
      <c r="AC147">
        <v>94</v>
      </c>
      <c r="AD147">
        <v>1</v>
      </c>
      <c r="AE147">
        <v>21</v>
      </c>
      <c r="AF147" s="1">
        <f t="shared" si="74"/>
        <v>0</v>
      </c>
      <c r="AG147" s="1">
        <f t="shared" si="75"/>
        <v>13</v>
      </c>
      <c r="AH147" s="1">
        <f t="shared" si="76"/>
        <v>0</v>
      </c>
      <c r="AI147" s="1">
        <f t="shared" si="77"/>
        <v>2</v>
      </c>
      <c r="AJ147" s="1">
        <f t="shared" si="78"/>
        <v>0</v>
      </c>
      <c r="AK147" s="1">
        <f t="shared" si="79"/>
        <v>0</v>
      </c>
      <c r="AL147" s="1">
        <f t="shared" si="80"/>
        <v>0</v>
      </c>
      <c r="AM147" s="1">
        <f t="shared" si="81"/>
        <v>0</v>
      </c>
      <c r="AN147" s="1">
        <f t="shared" si="82"/>
        <v>0</v>
      </c>
      <c r="AO147" s="1">
        <f t="shared" si="83"/>
        <v>0</v>
      </c>
      <c r="AP147" s="1">
        <f t="shared" si="84"/>
        <v>0</v>
      </c>
      <c r="AQ147" s="1">
        <f t="shared" si="85"/>
        <v>0</v>
      </c>
      <c r="AR147" s="1">
        <f t="shared" si="86"/>
        <v>0</v>
      </c>
      <c r="AS147" s="1">
        <f t="shared" si="87"/>
        <v>0</v>
      </c>
      <c r="AT147" s="1">
        <f t="shared" si="88"/>
        <v>0</v>
      </c>
      <c r="AU147" s="1">
        <f t="shared" si="89"/>
        <v>0</v>
      </c>
      <c r="AX147" t="s">
        <v>101</v>
      </c>
      <c r="AY147" t="s">
        <v>79</v>
      </c>
      <c r="AZ147">
        <v>1</v>
      </c>
      <c r="BA147">
        <v>94</v>
      </c>
      <c r="BB147">
        <v>1</v>
      </c>
      <c r="BC147">
        <v>21</v>
      </c>
      <c r="BD147">
        <v>31</v>
      </c>
      <c r="BE147">
        <v>29.680851063829799</v>
      </c>
      <c r="BF147">
        <v>0.67741935483870996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15</v>
      </c>
      <c r="BS147">
        <v>19</v>
      </c>
      <c r="BT147">
        <v>18.1914893617021</v>
      </c>
      <c r="BU147">
        <v>0.78947368421052599</v>
      </c>
      <c r="BV147">
        <v>0</v>
      </c>
      <c r="BW147">
        <v>0</v>
      </c>
      <c r="BX147">
        <v>0</v>
      </c>
      <c r="BY147">
        <v>13</v>
      </c>
      <c r="BZ147">
        <v>14</v>
      </c>
      <c r="CA147">
        <v>0.92857142857142905</v>
      </c>
      <c r="CB147">
        <v>0</v>
      </c>
      <c r="CC147">
        <v>0</v>
      </c>
      <c r="CD147">
        <v>0</v>
      </c>
      <c r="CE147">
        <v>2</v>
      </c>
      <c r="CF147">
        <v>4</v>
      </c>
      <c r="CG147">
        <v>0.5</v>
      </c>
      <c r="CH147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</row>
    <row r="148" spans="3:121">
      <c r="C148" s="51"/>
      <c r="D148" s="16"/>
      <c r="E148" s="5"/>
      <c r="F148" s="5"/>
      <c r="G148" s="5"/>
      <c r="H148" s="5"/>
      <c r="I148" s="22"/>
      <c r="J148" s="5"/>
      <c r="K148" s="5"/>
      <c r="L148" s="5"/>
      <c r="M148" s="5"/>
      <c r="N148" s="5"/>
      <c r="O148" s="5"/>
      <c r="P148" s="5"/>
      <c r="Q148" s="22"/>
      <c r="R148" s="25"/>
      <c r="S148" s="5"/>
      <c r="T148" s="5"/>
      <c r="U148" s="5"/>
      <c r="V148" s="5"/>
      <c r="W148" s="6"/>
      <c r="Z148" t="s">
        <v>170</v>
      </c>
      <c r="AA148" t="s">
        <v>79</v>
      </c>
      <c r="AB148">
        <v>1</v>
      </c>
      <c r="AC148">
        <v>4</v>
      </c>
      <c r="AD148">
        <v>0</v>
      </c>
      <c r="AE148">
        <v>0</v>
      </c>
      <c r="AF148" s="1">
        <f t="shared" si="74"/>
        <v>0</v>
      </c>
      <c r="AG148" s="1">
        <f t="shared" si="75"/>
        <v>0</v>
      </c>
      <c r="AH148" s="1">
        <f t="shared" si="76"/>
        <v>0</v>
      </c>
      <c r="AI148" s="1">
        <f t="shared" si="77"/>
        <v>0</v>
      </c>
      <c r="AJ148" s="1">
        <f t="shared" si="78"/>
        <v>0</v>
      </c>
      <c r="AK148" s="1">
        <f t="shared" si="79"/>
        <v>0</v>
      </c>
      <c r="AL148" s="1">
        <f t="shared" si="80"/>
        <v>0</v>
      </c>
      <c r="AM148" s="1">
        <f t="shared" si="81"/>
        <v>0</v>
      </c>
      <c r="AN148" s="1">
        <f t="shared" si="82"/>
        <v>0</v>
      </c>
      <c r="AO148" s="1">
        <f t="shared" si="83"/>
        <v>0</v>
      </c>
      <c r="AP148" s="1">
        <f t="shared" si="84"/>
        <v>0</v>
      </c>
      <c r="AQ148" s="1">
        <f t="shared" si="85"/>
        <v>0</v>
      </c>
      <c r="AR148" s="1">
        <f t="shared" si="86"/>
        <v>0</v>
      </c>
      <c r="AS148" s="1">
        <f t="shared" si="87"/>
        <v>0</v>
      </c>
      <c r="AT148" s="1">
        <f t="shared" si="88"/>
        <v>0</v>
      </c>
      <c r="AU148" s="1">
        <f t="shared" si="89"/>
        <v>0</v>
      </c>
      <c r="AX148" t="s">
        <v>170</v>
      </c>
      <c r="AY148" t="s">
        <v>79</v>
      </c>
      <c r="AZ148">
        <v>1</v>
      </c>
      <c r="BA148">
        <v>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</row>
    <row r="149" spans="3:121">
      <c r="C149" s="51"/>
      <c r="D149" s="16">
        <f>B128</f>
        <v>13</v>
      </c>
      <c r="E149" s="5"/>
      <c r="F149" s="5"/>
      <c r="G149" s="17"/>
      <c r="H149" s="20">
        <f>B127</f>
        <v>0</v>
      </c>
      <c r="I149" s="21"/>
      <c r="J149" s="24">
        <f>B127</f>
        <v>0</v>
      </c>
      <c r="K149" s="27">
        <f>B127</f>
        <v>0</v>
      </c>
      <c r="L149" s="11"/>
      <c r="M149" s="11"/>
      <c r="N149" s="11"/>
      <c r="O149" s="11"/>
      <c r="P149" s="11"/>
      <c r="Q149" s="21">
        <f>B127</f>
        <v>0</v>
      </c>
      <c r="R149" s="24">
        <f>B127</f>
        <v>0</v>
      </c>
      <c r="S149" s="12"/>
      <c r="T149" s="4">
        <f>B130</f>
        <v>0</v>
      </c>
      <c r="U149" s="5"/>
      <c r="V149" s="5"/>
      <c r="W149" s="6"/>
      <c r="Z149" t="s">
        <v>171</v>
      </c>
      <c r="AA149" t="s">
        <v>159</v>
      </c>
      <c r="AB149">
        <v>1</v>
      </c>
      <c r="AC149">
        <v>94</v>
      </c>
      <c r="AD149">
        <v>1</v>
      </c>
      <c r="AE149">
        <v>19</v>
      </c>
      <c r="AF149" s="1">
        <f t="shared" si="74"/>
        <v>0</v>
      </c>
      <c r="AG149" s="1">
        <f t="shared" si="75"/>
        <v>0</v>
      </c>
      <c r="AH149" s="1">
        <f t="shared" si="76"/>
        <v>0</v>
      </c>
      <c r="AI149" s="1">
        <f t="shared" si="77"/>
        <v>0</v>
      </c>
      <c r="AJ149" s="1">
        <f t="shared" si="78"/>
        <v>2</v>
      </c>
      <c r="AK149" s="1">
        <f t="shared" si="79"/>
        <v>1</v>
      </c>
      <c r="AL149" s="1">
        <f t="shared" si="80"/>
        <v>1</v>
      </c>
      <c r="AM149" s="1">
        <f t="shared" si="81"/>
        <v>1</v>
      </c>
      <c r="AN149" s="1">
        <f t="shared" si="82"/>
        <v>3</v>
      </c>
      <c r="AO149" s="1">
        <f t="shared" si="83"/>
        <v>1</v>
      </c>
      <c r="AP149" s="1">
        <f t="shared" si="84"/>
        <v>2</v>
      </c>
      <c r="AQ149" s="1">
        <f t="shared" si="85"/>
        <v>1</v>
      </c>
      <c r="AR149" s="1">
        <f t="shared" si="86"/>
        <v>1</v>
      </c>
      <c r="AS149" s="1">
        <f t="shared" si="87"/>
        <v>5</v>
      </c>
      <c r="AT149" s="1">
        <f t="shared" si="88"/>
        <v>1</v>
      </c>
      <c r="AU149" s="1">
        <f t="shared" si="89"/>
        <v>0</v>
      </c>
      <c r="AX149" t="s">
        <v>171</v>
      </c>
      <c r="AY149" t="s">
        <v>159</v>
      </c>
      <c r="AZ149">
        <v>1</v>
      </c>
      <c r="BA149">
        <v>94</v>
      </c>
      <c r="BB149">
        <v>1</v>
      </c>
      <c r="BC149">
        <v>19</v>
      </c>
      <c r="BD149">
        <v>26</v>
      </c>
      <c r="BE149">
        <v>24.893617021276601</v>
      </c>
      <c r="BF149">
        <v>0.73076923076923095</v>
      </c>
      <c r="BG149">
        <v>0.34615384615384598</v>
      </c>
      <c r="BH149">
        <v>0.57692307692307698</v>
      </c>
      <c r="BI149">
        <v>7.69230769230769E-2</v>
      </c>
      <c r="BJ149">
        <v>8</v>
      </c>
      <c r="BK149">
        <v>9</v>
      </c>
      <c r="BL149">
        <v>8.6170212765957395</v>
      </c>
      <c r="BM149">
        <v>0.88888888888888895</v>
      </c>
      <c r="BN149">
        <v>9</v>
      </c>
      <c r="BO149">
        <v>15</v>
      </c>
      <c r="BP149">
        <v>14.3617021276596</v>
      </c>
      <c r="BQ149">
        <v>0.6</v>
      </c>
      <c r="BR149">
        <v>2</v>
      </c>
      <c r="BS149">
        <v>2</v>
      </c>
      <c r="BT149">
        <v>1.91489361702128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2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2</v>
      </c>
      <c r="CP149">
        <v>0.5</v>
      </c>
      <c r="CQ149">
        <v>1</v>
      </c>
      <c r="CR149">
        <v>1</v>
      </c>
      <c r="CS149">
        <v>1</v>
      </c>
      <c r="CT149">
        <v>3</v>
      </c>
      <c r="CU149">
        <v>4</v>
      </c>
      <c r="CV149">
        <v>0.75</v>
      </c>
      <c r="CW149">
        <v>1</v>
      </c>
      <c r="CX149">
        <v>4</v>
      </c>
      <c r="CY149">
        <v>0.25</v>
      </c>
      <c r="CZ149">
        <v>2</v>
      </c>
      <c r="DA149">
        <v>3</v>
      </c>
      <c r="DB149">
        <v>0.66666666666666696</v>
      </c>
      <c r="DC149">
        <v>1</v>
      </c>
      <c r="DD149">
        <v>2</v>
      </c>
      <c r="DE149">
        <v>0.5</v>
      </c>
      <c r="DF149">
        <v>1</v>
      </c>
      <c r="DG149">
        <v>1</v>
      </c>
      <c r="DH149">
        <v>1</v>
      </c>
      <c r="DI149">
        <v>5</v>
      </c>
      <c r="DJ149">
        <v>5</v>
      </c>
      <c r="DK149">
        <v>1</v>
      </c>
      <c r="DL149">
        <v>1</v>
      </c>
      <c r="DM149">
        <v>1</v>
      </c>
      <c r="DN149">
        <v>1</v>
      </c>
      <c r="DO149">
        <v>0</v>
      </c>
      <c r="DP149">
        <v>0</v>
      </c>
      <c r="DQ149">
        <v>0</v>
      </c>
    </row>
    <row r="150" spans="3:121">
      <c r="C150" s="51"/>
      <c r="D150" s="16"/>
      <c r="E150" s="5"/>
      <c r="F150" s="5"/>
      <c r="G150" s="17"/>
      <c r="H150" s="4"/>
      <c r="I150" s="22"/>
      <c r="J150" s="25"/>
      <c r="K150" s="28"/>
      <c r="L150" s="5"/>
      <c r="M150" s="5"/>
      <c r="N150" s="5"/>
      <c r="O150" s="5"/>
      <c r="P150" s="5"/>
      <c r="Q150" s="22"/>
      <c r="R150" s="25"/>
      <c r="S150" s="17"/>
      <c r="T150" s="4"/>
      <c r="U150" s="5"/>
      <c r="V150" s="5"/>
      <c r="W150" s="6"/>
      <c r="Z150" t="s">
        <v>172</v>
      </c>
      <c r="AA150" t="s">
        <v>159</v>
      </c>
      <c r="AB150">
        <v>1</v>
      </c>
      <c r="AC150">
        <v>58</v>
      </c>
      <c r="AD150">
        <v>1</v>
      </c>
      <c r="AE150">
        <v>16</v>
      </c>
      <c r="AF150" s="1">
        <f t="shared" si="74"/>
        <v>0</v>
      </c>
      <c r="AG150" s="1">
        <f t="shared" si="75"/>
        <v>0</v>
      </c>
      <c r="AH150" s="1">
        <f t="shared" si="76"/>
        <v>0</v>
      </c>
      <c r="AI150" s="1">
        <f t="shared" si="77"/>
        <v>0</v>
      </c>
      <c r="AJ150" s="1">
        <f t="shared" si="78"/>
        <v>2</v>
      </c>
      <c r="AK150" s="1">
        <f t="shared" si="79"/>
        <v>0</v>
      </c>
      <c r="AL150" s="1">
        <f t="shared" si="80"/>
        <v>0</v>
      </c>
      <c r="AM150" s="1">
        <f t="shared" si="81"/>
        <v>4</v>
      </c>
      <c r="AN150" s="1">
        <f t="shared" si="82"/>
        <v>0</v>
      </c>
      <c r="AO150" s="1">
        <f t="shared" si="83"/>
        <v>0</v>
      </c>
      <c r="AP150" s="1">
        <f t="shared" si="84"/>
        <v>6</v>
      </c>
      <c r="AQ150" s="1">
        <f t="shared" si="85"/>
        <v>0</v>
      </c>
      <c r="AR150" s="1">
        <f t="shared" si="86"/>
        <v>0</v>
      </c>
      <c r="AS150" s="1">
        <f t="shared" si="87"/>
        <v>4</v>
      </c>
      <c r="AT150" s="1">
        <f t="shared" si="88"/>
        <v>0</v>
      </c>
      <c r="AU150" s="1">
        <f t="shared" si="89"/>
        <v>0</v>
      </c>
      <c r="AX150" t="s">
        <v>172</v>
      </c>
      <c r="AY150" t="s">
        <v>159</v>
      </c>
      <c r="AZ150">
        <v>1</v>
      </c>
      <c r="BA150">
        <v>58</v>
      </c>
      <c r="BB150">
        <v>1</v>
      </c>
      <c r="BC150">
        <v>16</v>
      </c>
      <c r="BD150">
        <v>24</v>
      </c>
      <c r="BE150">
        <v>37.241379310344797</v>
      </c>
      <c r="BF150">
        <v>0.66666666666666696</v>
      </c>
      <c r="BG150">
        <v>0.26086956521739102</v>
      </c>
      <c r="BH150">
        <v>0.565217391304348</v>
      </c>
      <c r="BI150">
        <v>0.173913043478261</v>
      </c>
      <c r="BJ150">
        <v>4</v>
      </c>
      <c r="BK150">
        <v>6</v>
      </c>
      <c r="BL150">
        <v>9.31034482758621</v>
      </c>
      <c r="BM150">
        <v>0.66666666666666696</v>
      </c>
      <c r="BN150">
        <v>10</v>
      </c>
      <c r="BO150">
        <v>13</v>
      </c>
      <c r="BP150">
        <v>20.172413793103399</v>
      </c>
      <c r="BQ150">
        <v>0.76923076923076905</v>
      </c>
      <c r="BR150">
        <v>2</v>
      </c>
      <c r="BS150">
        <v>4</v>
      </c>
      <c r="BT150">
        <v>6.2068965517241397</v>
      </c>
      <c r="BU150">
        <v>0.5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4</v>
      </c>
      <c r="CJ150">
        <v>0.5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4</v>
      </c>
      <c r="CR150">
        <v>5</v>
      </c>
      <c r="CS150">
        <v>0.8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6</v>
      </c>
      <c r="DA150">
        <v>8</v>
      </c>
      <c r="DB150">
        <v>0.75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4</v>
      </c>
      <c r="DJ150">
        <v>6</v>
      </c>
      <c r="DK150">
        <v>0.66666666666666696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</row>
    <row r="151" spans="3:121">
      <c r="C151" s="51"/>
      <c r="D151" s="16"/>
      <c r="E151" s="5"/>
      <c r="F151" s="5"/>
      <c r="G151" s="17"/>
      <c r="H151" s="4"/>
      <c r="I151" s="22"/>
      <c r="J151" s="25"/>
      <c r="K151" s="10">
        <f>B126</f>
        <v>0</v>
      </c>
      <c r="L151" s="11"/>
      <c r="M151" s="11"/>
      <c r="N151" s="11"/>
      <c r="O151" s="11"/>
      <c r="P151" s="12"/>
      <c r="Q151" s="22"/>
      <c r="R151" s="25"/>
      <c r="S151" s="17"/>
      <c r="T151" s="4"/>
      <c r="U151" s="5"/>
      <c r="V151" s="5"/>
      <c r="W151" s="6"/>
      <c r="Z151" t="s">
        <v>173</v>
      </c>
      <c r="AA151" t="s">
        <v>159</v>
      </c>
      <c r="AB151">
        <v>1</v>
      </c>
      <c r="AC151">
        <v>94</v>
      </c>
      <c r="AD151">
        <v>1</v>
      </c>
      <c r="AE151">
        <v>18</v>
      </c>
      <c r="AF151" s="1">
        <f t="shared" si="74"/>
        <v>0</v>
      </c>
      <c r="AG151" s="1">
        <f t="shared" si="75"/>
        <v>0</v>
      </c>
      <c r="AH151" s="1">
        <f t="shared" si="76"/>
        <v>1</v>
      </c>
      <c r="AI151" s="1">
        <f t="shared" si="77"/>
        <v>0</v>
      </c>
      <c r="AJ151" s="1">
        <f t="shared" si="78"/>
        <v>0</v>
      </c>
      <c r="AK151" s="1">
        <f t="shared" si="79"/>
        <v>2</v>
      </c>
      <c r="AL151" s="1">
        <f t="shared" si="80"/>
        <v>10</v>
      </c>
      <c r="AM151" s="1">
        <f t="shared" si="81"/>
        <v>1</v>
      </c>
      <c r="AN151" s="1">
        <f t="shared" si="82"/>
        <v>0</v>
      </c>
      <c r="AO151" s="1">
        <f t="shared" si="83"/>
        <v>3</v>
      </c>
      <c r="AP151" s="1">
        <f t="shared" si="84"/>
        <v>0</v>
      </c>
      <c r="AQ151" s="1">
        <f t="shared" si="85"/>
        <v>0</v>
      </c>
      <c r="AR151" s="1">
        <f t="shared" si="86"/>
        <v>0</v>
      </c>
      <c r="AS151" s="1">
        <f t="shared" si="87"/>
        <v>0</v>
      </c>
      <c r="AT151" s="1">
        <f t="shared" si="88"/>
        <v>0</v>
      </c>
      <c r="AU151" s="1">
        <f t="shared" si="89"/>
        <v>0</v>
      </c>
      <c r="AX151" t="s">
        <v>173</v>
      </c>
      <c r="AY151" t="s">
        <v>159</v>
      </c>
      <c r="AZ151">
        <v>1</v>
      </c>
      <c r="BA151">
        <v>94</v>
      </c>
      <c r="BB151">
        <v>1</v>
      </c>
      <c r="BC151">
        <v>18</v>
      </c>
      <c r="BD151">
        <v>22</v>
      </c>
      <c r="BE151">
        <v>21.063829787233999</v>
      </c>
      <c r="BF151">
        <v>0.81818181818181801</v>
      </c>
      <c r="BG151">
        <v>4.5454545454545497E-2</v>
      </c>
      <c r="BH151">
        <v>0.86363636363636398</v>
      </c>
      <c r="BI151">
        <v>9.0909090909090898E-2</v>
      </c>
      <c r="BJ151">
        <v>0</v>
      </c>
      <c r="BK151">
        <v>1</v>
      </c>
      <c r="BL151">
        <v>0.95744680851063801</v>
      </c>
      <c r="BM151">
        <v>0</v>
      </c>
      <c r="BN151">
        <v>16</v>
      </c>
      <c r="BO151">
        <v>19</v>
      </c>
      <c r="BP151">
        <v>18.1914893617021</v>
      </c>
      <c r="BQ151">
        <v>0.84210526315789502</v>
      </c>
      <c r="BR151">
        <v>1</v>
      </c>
      <c r="BS151">
        <v>2</v>
      </c>
      <c r="BT151">
        <v>1.91489361702128</v>
      </c>
      <c r="BU151">
        <v>0.5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2</v>
      </c>
      <c r="CD151">
        <v>0.5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2</v>
      </c>
      <c r="CL151">
        <v>3</v>
      </c>
      <c r="CM151">
        <v>0.66666666666666696</v>
      </c>
      <c r="CN151">
        <v>10</v>
      </c>
      <c r="CO151">
        <v>10</v>
      </c>
      <c r="CP151">
        <v>1</v>
      </c>
      <c r="CQ151">
        <v>1</v>
      </c>
      <c r="CR151">
        <v>1</v>
      </c>
      <c r="CS151">
        <v>1</v>
      </c>
      <c r="CT151">
        <v>0</v>
      </c>
      <c r="CU151">
        <v>0</v>
      </c>
      <c r="CV151">
        <v>0</v>
      </c>
      <c r="CW151">
        <v>3</v>
      </c>
      <c r="CX151">
        <v>5</v>
      </c>
      <c r="CY151">
        <v>0.6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1</v>
      </c>
      <c r="DN151">
        <v>0</v>
      </c>
      <c r="DO151">
        <v>0</v>
      </c>
      <c r="DP151">
        <v>0</v>
      </c>
      <c r="DQ151">
        <v>0</v>
      </c>
    </row>
    <row r="152" spans="3:121">
      <c r="C152" s="51"/>
      <c r="D152" s="18"/>
      <c r="E152" s="8"/>
      <c r="F152" s="8"/>
      <c r="G152" s="19"/>
      <c r="H152" s="13"/>
      <c r="I152" s="23"/>
      <c r="J152" s="26"/>
      <c r="K152" s="13"/>
      <c r="L152" s="14"/>
      <c r="M152" s="14"/>
      <c r="N152" s="14"/>
      <c r="O152" s="14"/>
      <c r="P152" s="15"/>
      <c r="Q152" s="23"/>
      <c r="R152" s="26"/>
      <c r="S152" s="15"/>
      <c r="T152" s="7"/>
      <c r="U152" s="8"/>
      <c r="V152" s="8"/>
      <c r="W152" s="9"/>
    </row>
    <row r="153" spans="3:121">
      <c r="Z153" t="s">
        <v>79</v>
      </c>
      <c r="AF153" s="1">
        <f>SUMIFS(AF124:AF151,$AA124:$AA151,"USA")</f>
        <v>0</v>
      </c>
      <c r="AG153" s="1">
        <f t="shared" ref="AG153:AM153" si="90">SUMIFS(AG124:AG151,$AA124:$AA151,"USA")</f>
        <v>16</v>
      </c>
      <c r="AH153" s="1">
        <f t="shared" si="90"/>
        <v>22</v>
      </c>
      <c r="AI153" s="1">
        <f t="shared" si="90"/>
        <v>27</v>
      </c>
      <c r="AJ153" s="1">
        <f t="shared" si="90"/>
        <v>17</v>
      </c>
      <c r="AK153" s="1">
        <f t="shared" si="90"/>
        <v>41</v>
      </c>
      <c r="AL153" s="1">
        <f t="shared" si="90"/>
        <v>42</v>
      </c>
      <c r="AM153" s="1">
        <f t="shared" si="90"/>
        <v>41</v>
      </c>
      <c r="AN153" s="1">
        <f t="shared" ref="AN153:AU153" si="91">SUMIFS(AN124:AN151,$AA124:$AA151,"USA")</f>
        <v>31</v>
      </c>
      <c r="AO153" s="1">
        <f t="shared" si="91"/>
        <v>21</v>
      </c>
      <c r="AP153" s="1">
        <f t="shared" si="91"/>
        <v>36</v>
      </c>
      <c r="AQ153" s="1">
        <f t="shared" si="91"/>
        <v>24</v>
      </c>
      <c r="AR153" s="1">
        <f t="shared" si="91"/>
        <v>12</v>
      </c>
      <c r="AS153" s="1">
        <f t="shared" si="91"/>
        <v>31</v>
      </c>
      <c r="AT153" s="1">
        <f t="shared" si="91"/>
        <v>5</v>
      </c>
      <c r="AU153" s="1">
        <f t="shared" si="91"/>
        <v>0</v>
      </c>
    </row>
    <row r="154" spans="3:121">
      <c r="Z154" t="s">
        <v>159</v>
      </c>
      <c r="AF154" s="1">
        <f>SUMIFS(AF124:AF151,$AA124:$AA151,"CAN")</f>
        <v>0</v>
      </c>
      <c r="AG154" s="1">
        <f t="shared" ref="AG154:AU154" si="92">SUMIFS(AG124:AG151,$AA124:$AA151,"CAN")</f>
        <v>4</v>
      </c>
      <c r="AH154" s="1">
        <f t="shared" si="92"/>
        <v>6</v>
      </c>
      <c r="AI154" s="1">
        <f t="shared" si="92"/>
        <v>8</v>
      </c>
      <c r="AJ154" s="1">
        <f t="shared" si="92"/>
        <v>9</v>
      </c>
      <c r="AK154" s="1">
        <f t="shared" si="92"/>
        <v>23</v>
      </c>
      <c r="AL154" s="1">
        <f t="shared" si="92"/>
        <v>30</v>
      </c>
      <c r="AM154" s="1">
        <f t="shared" si="92"/>
        <v>20</v>
      </c>
      <c r="AN154" s="1">
        <f t="shared" si="92"/>
        <v>20</v>
      </c>
      <c r="AO154" s="1">
        <f t="shared" si="92"/>
        <v>15</v>
      </c>
      <c r="AP154" s="1">
        <f>SUMIFS(AP124:AP151,$AA124:$AA151,"CAN")</f>
        <v>42</v>
      </c>
      <c r="AQ154" s="1">
        <f t="shared" si="92"/>
        <v>11</v>
      </c>
      <c r="AR154" s="1">
        <f t="shared" si="92"/>
        <v>6</v>
      </c>
      <c r="AS154" s="1">
        <f t="shared" si="92"/>
        <v>21</v>
      </c>
      <c r="AT154" s="1">
        <f t="shared" si="92"/>
        <v>3</v>
      </c>
      <c r="AU154" s="1">
        <f t="shared" si="92"/>
        <v>0</v>
      </c>
    </row>
    <row r="165" spans="1:121">
      <c r="A165" s="3" t="s">
        <v>195</v>
      </c>
      <c r="C165" s="51"/>
      <c r="D165" s="29">
        <f>B179</f>
        <v>7</v>
      </c>
      <c r="E165" s="30"/>
      <c r="F165" s="30"/>
      <c r="G165" s="37"/>
      <c r="H165" s="29">
        <f>B182</f>
        <v>0</v>
      </c>
      <c r="I165" s="31"/>
      <c r="J165" s="35">
        <f>B182</f>
        <v>0</v>
      </c>
      <c r="K165" s="29">
        <f>B183</f>
        <v>0</v>
      </c>
      <c r="L165" s="30"/>
      <c r="M165" s="30"/>
      <c r="N165" s="30"/>
      <c r="O165" s="30"/>
      <c r="P165" s="37"/>
      <c r="Q165" s="46">
        <f>B182</f>
        <v>0</v>
      </c>
      <c r="R165" s="35">
        <f>B182</f>
        <v>0</v>
      </c>
      <c r="S165" s="37"/>
      <c r="T165" s="29">
        <f>B181</f>
        <v>0</v>
      </c>
      <c r="U165" s="30"/>
      <c r="V165" s="30"/>
      <c r="W165" s="37"/>
      <c r="Z165" t="s">
        <v>0</v>
      </c>
      <c r="AA165" t="s">
        <v>1</v>
      </c>
      <c r="AB165" t="s">
        <v>2</v>
      </c>
      <c r="AC165" t="s">
        <v>3</v>
      </c>
      <c r="AD165" t="s">
        <v>4</v>
      </c>
      <c r="AE165" t="s">
        <v>5</v>
      </c>
      <c r="AF165" s="1" t="s">
        <v>24</v>
      </c>
      <c r="AG165" s="1" t="s">
        <v>27</v>
      </c>
      <c r="AH165" s="1" t="s">
        <v>30</v>
      </c>
      <c r="AI165" s="1" t="s">
        <v>33</v>
      </c>
      <c r="AJ165" s="1" t="s">
        <v>36</v>
      </c>
      <c r="AK165" s="1" t="s">
        <v>39</v>
      </c>
      <c r="AL165" s="1" t="s">
        <v>42</v>
      </c>
      <c r="AM165" s="1" t="s">
        <v>45</v>
      </c>
      <c r="AN165" s="1" t="s">
        <v>48</v>
      </c>
      <c r="AO165" s="1" t="s">
        <v>51</v>
      </c>
      <c r="AP165" s="1" t="s">
        <v>54</v>
      </c>
      <c r="AQ165" s="1" t="s">
        <v>57</v>
      </c>
      <c r="AR165" s="1" t="s">
        <v>60</v>
      </c>
      <c r="AS165" s="1" t="s">
        <v>63</v>
      </c>
      <c r="AT165" s="1" t="s">
        <v>66</v>
      </c>
      <c r="AU165" s="1" t="s">
        <v>69</v>
      </c>
      <c r="AX165" t="s">
        <v>0</v>
      </c>
      <c r="AY165" t="s">
        <v>1</v>
      </c>
      <c r="AZ165" t="s">
        <v>2</v>
      </c>
      <c r="BA165" t="s">
        <v>3</v>
      </c>
      <c r="BB165" t="s">
        <v>4</v>
      </c>
      <c r="BC165" t="s">
        <v>5</v>
      </c>
      <c r="BD165" t="s">
        <v>6</v>
      </c>
      <c r="BE165" t="s">
        <v>7</v>
      </c>
      <c r="BF165" t="s">
        <v>8</v>
      </c>
      <c r="BG165" t="s">
        <v>9</v>
      </c>
      <c r="BH165" t="s">
        <v>10</v>
      </c>
      <c r="BI165" t="s">
        <v>11</v>
      </c>
      <c r="BJ165" t="s">
        <v>12</v>
      </c>
      <c r="BK165" t="s">
        <v>13</v>
      </c>
      <c r="BL165" t="s">
        <v>14</v>
      </c>
      <c r="BM165" t="s">
        <v>15</v>
      </c>
      <c r="BN165" t="s">
        <v>16</v>
      </c>
      <c r="BO165" t="s">
        <v>17</v>
      </c>
      <c r="BP165" t="s">
        <v>18</v>
      </c>
      <c r="BQ165" t="s">
        <v>19</v>
      </c>
      <c r="BR165" t="s">
        <v>20</v>
      </c>
      <c r="BS165" t="s">
        <v>21</v>
      </c>
      <c r="BT165" t="s">
        <v>22</v>
      </c>
      <c r="BU165" t="s">
        <v>23</v>
      </c>
      <c r="BV165" t="s">
        <v>24</v>
      </c>
      <c r="BW165" t="s">
        <v>25</v>
      </c>
      <c r="BX165" t="s">
        <v>26</v>
      </c>
      <c r="BY165" t="s">
        <v>27</v>
      </c>
      <c r="BZ165" t="s">
        <v>28</v>
      </c>
      <c r="CA165" t="s">
        <v>29</v>
      </c>
      <c r="CB165" t="s">
        <v>30</v>
      </c>
      <c r="CC165" t="s">
        <v>31</v>
      </c>
      <c r="CD165" t="s">
        <v>32</v>
      </c>
      <c r="CE165" t="s">
        <v>33</v>
      </c>
      <c r="CF165" t="s">
        <v>34</v>
      </c>
      <c r="CG165" t="s">
        <v>35</v>
      </c>
      <c r="CH165" t="s">
        <v>36</v>
      </c>
      <c r="CI165" t="s">
        <v>37</v>
      </c>
      <c r="CJ165" t="s">
        <v>38</v>
      </c>
      <c r="CK165" t="s">
        <v>39</v>
      </c>
      <c r="CL165" t="s">
        <v>40</v>
      </c>
      <c r="CM165" t="s">
        <v>41</v>
      </c>
      <c r="CN165" t="s">
        <v>42</v>
      </c>
      <c r="CO165" t="s">
        <v>43</v>
      </c>
      <c r="CP165" t="s">
        <v>44</v>
      </c>
      <c r="CQ165" t="s">
        <v>45</v>
      </c>
      <c r="CR165" t="s">
        <v>46</v>
      </c>
      <c r="CS165" t="s">
        <v>47</v>
      </c>
      <c r="CT165" t="s">
        <v>48</v>
      </c>
      <c r="CU165" t="s">
        <v>49</v>
      </c>
      <c r="CV165" t="s">
        <v>50</v>
      </c>
      <c r="CW165" t="s">
        <v>51</v>
      </c>
      <c r="CX165" t="s">
        <v>52</v>
      </c>
      <c r="CY165" t="s">
        <v>53</v>
      </c>
      <c r="CZ165" t="s">
        <v>54</v>
      </c>
      <c r="DA165" t="s">
        <v>55</v>
      </c>
      <c r="DB165" t="s">
        <v>56</v>
      </c>
      <c r="DC165" t="s">
        <v>57</v>
      </c>
      <c r="DD165" t="s">
        <v>58</v>
      </c>
      <c r="DE165" t="s">
        <v>59</v>
      </c>
      <c r="DF165" t="s">
        <v>60</v>
      </c>
      <c r="DG165" t="s">
        <v>61</v>
      </c>
      <c r="DH165" t="s">
        <v>62</v>
      </c>
      <c r="DI165" t="s">
        <v>63</v>
      </c>
      <c r="DJ165" t="s">
        <v>64</v>
      </c>
      <c r="DK165" t="s">
        <v>65</v>
      </c>
      <c r="DL165" t="s">
        <v>66</v>
      </c>
      <c r="DM165" t="s">
        <v>67</v>
      </c>
      <c r="DN165" t="s">
        <v>68</v>
      </c>
      <c r="DO165" t="s">
        <v>69</v>
      </c>
      <c r="DP165" t="s">
        <v>70</v>
      </c>
      <c r="DQ165" t="s">
        <v>71</v>
      </c>
    </row>
    <row r="166" spans="1:121">
      <c r="A166" t="s">
        <v>0</v>
      </c>
      <c r="B166" s="50" t="s">
        <v>90</v>
      </c>
      <c r="C166" s="51"/>
      <c r="D166" s="16"/>
      <c r="E166" s="5"/>
      <c r="F166" s="5"/>
      <c r="G166" s="6"/>
      <c r="H166" s="16"/>
      <c r="I166" s="22"/>
      <c r="J166" s="25"/>
      <c r="K166" s="18"/>
      <c r="L166" s="8"/>
      <c r="M166" s="8"/>
      <c r="N166" s="8"/>
      <c r="O166" s="8"/>
      <c r="P166" s="9"/>
      <c r="Q166" s="47"/>
      <c r="R166" s="25"/>
      <c r="S166" s="6"/>
      <c r="T166" s="16"/>
      <c r="U166" s="5"/>
      <c r="V166" s="5"/>
      <c r="W166" s="6"/>
      <c r="Z166" t="s">
        <v>196</v>
      </c>
      <c r="AA166" t="s">
        <v>197</v>
      </c>
      <c r="AB166">
        <v>1</v>
      </c>
      <c r="AC166">
        <v>7</v>
      </c>
      <c r="AD166">
        <v>0</v>
      </c>
      <c r="AE166">
        <v>1</v>
      </c>
      <c r="AF166" s="1">
        <f>BV166</f>
        <v>0</v>
      </c>
      <c r="AG166" s="1">
        <f>BY166</f>
        <v>0</v>
      </c>
      <c r="AH166" s="1">
        <f>CB166</f>
        <v>0</v>
      </c>
      <c r="AI166" s="1">
        <f>CE166</f>
        <v>0</v>
      </c>
      <c r="AJ166" s="1">
        <f>CH166</f>
        <v>0</v>
      </c>
      <c r="AK166" s="1">
        <f>CK166</f>
        <v>0</v>
      </c>
      <c r="AL166" s="1">
        <f>CN166</f>
        <v>0</v>
      </c>
      <c r="AM166" s="1">
        <f>CQ166</f>
        <v>0</v>
      </c>
      <c r="AN166" s="1">
        <f>CT166</f>
        <v>0</v>
      </c>
      <c r="AO166" s="1">
        <f>CW166</f>
        <v>0</v>
      </c>
      <c r="AP166" s="1">
        <f>CZ166</f>
        <v>0</v>
      </c>
      <c r="AQ166" s="1">
        <f>DC166</f>
        <v>0</v>
      </c>
      <c r="AR166" s="1">
        <f>DF166</f>
        <v>0</v>
      </c>
      <c r="AS166" s="1">
        <f>DI166</f>
        <v>1</v>
      </c>
      <c r="AT166" s="1">
        <f>DL166</f>
        <v>0</v>
      </c>
      <c r="AU166" s="1">
        <f>DO166</f>
        <v>0</v>
      </c>
      <c r="AX166" t="s">
        <v>196</v>
      </c>
      <c r="AY166" t="s">
        <v>197</v>
      </c>
      <c r="AZ166">
        <v>1</v>
      </c>
      <c r="BA166">
        <v>7</v>
      </c>
      <c r="BB166">
        <v>0</v>
      </c>
      <c r="BC166">
        <v>1</v>
      </c>
      <c r="BD166">
        <v>1</v>
      </c>
      <c r="BE166">
        <v>12.8571428571429</v>
      </c>
      <c r="BF166">
        <v>1</v>
      </c>
      <c r="BG166">
        <v>1</v>
      </c>
      <c r="BH166">
        <v>0</v>
      </c>
      <c r="BI166">
        <v>0</v>
      </c>
      <c r="BJ166">
        <v>1</v>
      </c>
      <c r="BK166">
        <v>1</v>
      </c>
      <c r="BL166">
        <v>12.8571428571429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</v>
      </c>
      <c r="DJ166">
        <v>1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</row>
    <row r="167" spans="1:121">
      <c r="A167" t="s">
        <v>106</v>
      </c>
      <c r="B167">
        <f>1+MATCH(B166,Z166:Z194)</f>
        <v>18</v>
      </c>
      <c r="C167" s="51"/>
      <c r="D167" s="16"/>
      <c r="E167" s="5"/>
      <c r="F167" s="5"/>
      <c r="G167" s="6"/>
      <c r="H167" s="16"/>
      <c r="I167" s="22"/>
      <c r="J167" s="25"/>
      <c r="K167" s="5">
        <f>B182</f>
        <v>0</v>
      </c>
      <c r="L167" s="5"/>
      <c r="M167" s="5"/>
      <c r="N167" s="5"/>
      <c r="O167" s="5"/>
      <c r="P167" s="5"/>
      <c r="Q167" s="22"/>
      <c r="R167" s="25"/>
      <c r="S167" s="6"/>
      <c r="T167" s="16"/>
      <c r="U167" s="5"/>
      <c r="V167" s="5"/>
      <c r="W167" s="6"/>
      <c r="Z167" t="s">
        <v>198</v>
      </c>
      <c r="AA167" t="s">
        <v>197</v>
      </c>
      <c r="AB167">
        <v>1</v>
      </c>
      <c r="AC167">
        <v>96</v>
      </c>
      <c r="AD167">
        <v>1</v>
      </c>
      <c r="AE167">
        <v>6</v>
      </c>
      <c r="AF167" s="1">
        <f t="shared" ref="AF167:AF193" si="93">BV167</f>
        <v>0</v>
      </c>
      <c r="AG167" s="1">
        <f t="shared" ref="AG167:AG193" si="94">BY167</f>
        <v>0</v>
      </c>
      <c r="AH167" s="1">
        <f t="shared" ref="AH167:AH193" si="95">CB167</f>
        <v>0</v>
      </c>
      <c r="AI167" s="1">
        <f t="shared" ref="AI167:AI193" si="96">CE167</f>
        <v>1</v>
      </c>
      <c r="AJ167" s="1">
        <f t="shared" ref="AJ167:AJ193" si="97">CH167</f>
        <v>0</v>
      </c>
      <c r="AK167" s="1">
        <f t="shared" ref="AK167:AK193" si="98">CK167</f>
        <v>0</v>
      </c>
      <c r="AL167" s="1">
        <f t="shared" ref="AL167:AL193" si="99">CN167</f>
        <v>0</v>
      </c>
      <c r="AM167" s="1">
        <f t="shared" ref="AM167:AM193" si="100">CQ167</f>
        <v>0</v>
      </c>
      <c r="AN167" s="1">
        <f t="shared" ref="AN167:AN193" si="101">CT167</f>
        <v>0</v>
      </c>
      <c r="AO167" s="1">
        <f t="shared" ref="AO167:AO193" si="102">CW167</f>
        <v>0</v>
      </c>
      <c r="AP167" s="1">
        <f t="shared" ref="AP167:AP193" si="103">CZ167</f>
        <v>0</v>
      </c>
      <c r="AQ167" s="1">
        <f t="shared" ref="AQ167:AQ193" si="104">DC167</f>
        <v>0</v>
      </c>
      <c r="AR167" s="1">
        <f t="shared" ref="AR167:AR193" si="105">DF167</f>
        <v>0</v>
      </c>
      <c r="AS167" s="1">
        <f t="shared" ref="AS167:AS193" si="106">DI167</f>
        <v>0</v>
      </c>
      <c r="AT167" s="1">
        <f t="shared" ref="AT167:AT193" si="107">DL167</f>
        <v>0</v>
      </c>
      <c r="AU167" s="1">
        <f t="shared" ref="AU167:AU193" si="108">DO167</f>
        <v>0</v>
      </c>
      <c r="AX167" t="s">
        <v>198</v>
      </c>
      <c r="AY167" t="s">
        <v>197</v>
      </c>
      <c r="AZ167">
        <v>1</v>
      </c>
      <c r="BA167">
        <v>96</v>
      </c>
      <c r="BB167">
        <v>1</v>
      </c>
      <c r="BC167">
        <v>6</v>
      </c>
      <c r="BD167">
        <v>13</v>
      </c>
      <c r="BE167">
        <v>12.1875</v>
      </c>
      <c r="BF167">
        <v>0.46153846153846201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3</v>
      </c>
      <c r="BT167">
        <v>2.8125</v>
      </c>
      <c r="BU167">
        <v>0.33333333333333298</v>
      </c>
      <c r="BV167">
        <v>0</v>
      </c>
      <c r="BW167">
        <v>0</v>
      </c>
      <c r="BX167">
        <v>0</v>
      </c>
      <c r="BY167">
        <v>0</v>
      </c>
      <c r="BZ167">
        <v>2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1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</row>
    <row r="168" spans="1:121">
      <c r="A168" s="2" t="s">
        <v>107</v>
      </c>
      <c r="B168" s="2">
        <f>VLOOKUP(B166,Z166:AU199,7,FALSE)</f>
        <v>0</v>
      </c>
      <c r="C168" s="51"/>
      <c r="D168" s="16"/>
      <c r="E168" s="5"/>
      <c r="F168" s="5"/>
      <c r="G168" s="6"/>
      <c r="H168" s="18"/>
      <c r="I168" s="44"/>
      <c r="J168" s="45"/>
      <c r="K168" s="8"/>
      <c r="L168" s="8"/>
      <c r="M168" s="8"/>
      <c r="N168" s="8"/>
      <c r="O168" s="8"/>
      <c r="P168" s="8"/>
      <c r="Q168" s="44"/>
      <c r="R168" s="45"/>
      <c r="S168" s="9"/>
      <c r="T168" s="16"/>
      <c r="U168" s="5"/>
      <c r="V168" s="5"/>
      <c r="W168" s="6"/>
      <c r="Z168" t="s">
        <v>78</v>
      </c>
      <c r="AA168" t="s">
        <v>79</v>
      </c>
      <c r="AB168">
        <v>1</v>
      </c>
      <c r="AC168">
        <v>96</v>
      </c>
      <c r="AD168">
        <v>1</v>
      </c>
      <c r="AE168">
        <v>49</v>
      </c>
      <c r="AF168" s="1">
        <f t="shared" si="93"/>
        <v>0</v>
      </c>
      <c r="AG168" s="1">
        <f t="shared" si="94"/>
        <v>0</v>
      </c>
      <c r="AH168" s="1">
        <f t="shared" si="95"/>
        <v>6</v>
      </c>
      <c r="AI168" s="1">
        <f t="shared" si="96"/>
        <v>2</v>
      </c>
      <c r="AJ168" s="1">
        <f t="shared" si="97"/>
        <v>3</v>
      </c>
      <c r="AK168" s="1">
        <f t="shared" si="98"/>
        <v>9</v>
      </c>
      <c r="AL168" s="1">
        <f t="shared" si="99"/>
        <v>6</v>
      </c>
      <c r="AM168" s="1">
        <f t="shared" si="100"/>
        <v>3</v>
      </c>
      <c r="AN168" s="1">
        <f t="shared" si="101"/>
        <v>2</v>
      </c>
      <c r="AO168" s="1">
        <f t="shared" si="102"/>
        <v>6</v>
      </c>
      <c r="AP168" s="1">
        <f t="shared" si="103"/>
        <v>4</v>
      </c>
      <c r="AQ168" s="1">
        <f t="shared" si="104"/>
        <v>3</v>
      </c>
      <c r="AR168" s="1">
        <f t="shared" si="105"/>
        <v>1</v>
      </c>
      <c r="AS168" s="1">
        <f t="shared" si="106"/>
        <v>3</v>
      </c>
      <c r="AT168" s="1">
        <f t="shared" si="107"/>
        <v>0</v>
      </c>
      <c r="AU168" s="1">
        <f t="shared" si="108"/>
        <v>0</v>
      </c>
      <c r="AX168" t="s">
        <v>78</v>
      </c>
      <c r="AY168" t="s">
        <v>79</v>
      </c>
      <c r="AZ168">
        <v>1</v>
      </c>
      <c r="BA168">
        <v>96</v>
      </c>
      <c r="BB168">
        <v>1</v>
      </c>
      <c r="BC168">
        <v>49</v>
      </c>
      <c r="BD168">
        <v>54</v>
      </c>
      <c r="BE168">
        <v>50.625</v>
      </c>
      <c r="BF168">
        <v>0.907407407407407</v>
      </c>
      <c r="BG168">
        <v>0.15094339622641501</v>
      </c>
      <c r="BH168">
        <v>0.60377358490566002</v>
      </c>
      <c r="BI168">
        <v>0.245283018867925</v>
      </c>
      <c r="BJ168">
        <v>7</v>
      </c>
      <c r="BK168">
        <v>8</v>
      </c>
      <c r="BL168">
        <v>7.5</v>
      </c>
      <c r="BM168">
        <v>0.875</v>
      </c>
      <c r="BN168">
        <v>30</v>
      </c>
      <c r="BO168">
        <v>32</v>
      </c>
      <c r="BP168">
        <v>30</v>
      </c>
      <c r="BQ168">
        <v>0.9375</v>
      </c>
      <c r="BR168">
        <v>11</v>
      </c>
      <c r="BS168">
        <v>13</v>
      </c>
      <c r="BT168">
        <v>12.1875</v>
      </c>
      <c r="BU168">
        <v>0.84615384615384603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6</v>
      </c>
      <c r="CC168">
        <v>7</v>
      </c>
      <c r="CD168">
        <v>0.85714285714285698</v>
      </c>
      <c r="CE168">
        <v>2</v>
      </c>
      <c r="CF168">
        <v>2</v>
      </c>
      <c r="CG168">
        <v>1</v>
      </c>
      <c r="CH168">
        <v>3</v>
      </c>
      <c r="CI168">
        <v>4</v>
      </c>
      <c r="CJ168">
        <v>0.75</v>
      </c>
      <c r="CK168">
        <v>9</v>
      </c>
      <c r="CL168">
        <v>10</v>
      </c>
      <c r="CM168">
        <v>0.9</v>
      </c>
      <c r="CN168">
        <v>6</v>
      </c>
      <c r="CO168">
        <v>6</v>
      </c>
      <c r="CP168">
        <v>1</v>
      </c>
      <c r="CQ168">
        <v>3</v>
      </c>
      <c r="CR168">
        <v>3</v>
      </c>
      <c r="CS168">
        <v>1</v>
      </c>
      <c r="CT168">
        <v>2</v>
      </c>
      <c r="CU168">
        <v>3</v>
      </c>
      <c r="CV168">
        <v>0.66666666666666696</v>
      </c>
      <c r="CW168">
        <v>6</v>
      </c>
      <c r="CX168">
        <v>6</v>
      </c>
      <c r="CY168">
        <v>1</v>
      </c>
      <c r="CZ168">
        <v>4</v>
      </c>
      <c r="DA168">
        <v>4</v>
      </c>
      <c r="DB168">
        <v>1</v>
      </c>
      <c r="DC168">
        <v>3</v>
      </c>
      <c r="DD168">
        <v>3</v>
      </c>
      <c r="DE168">
        <v>1</v>
      </c>
      <c r="DF168">
        <v>1</v>
      </c>
      <c r="DG168">
        <v>1</v>
      </c>
      <c r="DH168">
        <v>1</v>
      </c>
      <c r="DI168">
        <v>3</v>
      </c>
      <c r="DJ168">
        <v>3</v>
      </c>
      <c r="DK168">
        <v>1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</row>
    <row r="169" spans="1:121">
      <c r="A169" s="2" t="s">
        <v>108</v>
      </c>
      <c r="B169" s="2">
        <f>VLOOKUP(B166,Z166:AU199,8,FALSE)</f>
        <v>1</v>
      </c>
      <c r="C169" s="51" t="s">
        <v>105</v>
      </c>
      <c r="D169" s="16">
        <f>B179</f>
        <v>7</v>
      </c>
      <c r="E169" s="5"/>
      <c r="F169" s="5"/>
      <c r="G169" s="5"/>
      <c r="H169" s="5"/>
      <c r="I169" s="22"/>
      <c r="J169" s="35">
        <f>B180</f>
        <v>0</v>
      </c>
      <c r="K169" s="30"/>
      <c r="L169" s="30"/>
      <c r="M169" s="30"/>
      <c r="N169" s="30"/>
      <c r="O169" s="30"/>
      <c r="P169" s="30"/>
      <c r="Q169" s="31"/>
      <c r="R169" s="25">
        <f>B181</f>
        <v>0</v>
      </c>
      <c r="S169" s="5"/>
      <c r="T169" s="5"/>
      <c r="U169" s="5"/>
      <c r="V169" s="5"/>
      <c r="W169" s="6"/>
      <c r="Z169" t="s">
        <v>199</v>
      </c>
      <c r="AA169" t="s">
        <v>197</v>
      </c>
      <c r="AB169">
        <v>1</v>
      </c>
      <c r="AC169">
        <v>96</v>
      </c>
      <c r="AD169">
        <v>1</v>
      </c>
      <c r="AE169">
        <v>24</v>
      </c>
      <c r="AF169" s="1">
        <f t="shared" si="93"/>
        <v>0</v>
      </c>
      <c r="AG169" s="1">
        <f t="shared" si="94"/>
        <v>0</v>
      </c>
      <c r="AH169" s="1">
        <f t="shared" si="95"/>
        <v>0</v>
      </c>
      <c r="AI169" s="1">
        <f t="shared" si="96"/>
        <v>1</v>
      </c>
      <c r="AJ169" s="1">
        <f t="shared" si="97"/>
        <v>0</v>
      </c>
      <c r="AK169" s="1">
        <f t="shared" si="98"/>
        <v>0</v>
      </c>
      <c r="AL169" s="1">
        <f t="shared" si="99"/>
        <v>1</v>
      </c>
      <c r="AM169" s="1">
        <f t="shared" si="100"/>
        <v>4</v>
      </c>
      <c r="AN169" s="1">
        <f t="shared" si="101"/>
        <v>0</v>
      </c>
      <c r="AO169" s="1">
        <f t="shared" si="102"/>
        <v>1</v>
      </c>
      <c r="AP169" s="1">
        <f t="shared" si="103"/>
        <v>6</v>
      </c>
      <c r="AQ169" s="1">
        <f t="shared" si="104"/>
        <v>0</v>
      </c>
      <c r="AR169" s="1">
        <f t="shared" si="105"/>
        <v>0</v>
      </c>
      <c r="AS169" s="1">
        <f t="shared" si="106"/>
        <v>1</v>
      </c>
      <c r="AT169" s="1">
        <f t="shared" si="107"/>
        <v>2</v>
      </c>
      <c r="AU169" s="1">
        <f t="shared" si="108"/>
        <v>0</v>
      </c>
      <c r="AX169" t="s">
        <v>199</v>
      </c>
      <c r="AY169" t="s">
        <v>197</v>
      </c>
      <c r="AZ169">
        <v>1</v>
      </c>
      <c r="BA169">
        <v>96</v>
      </c>
      <c r="BB169">
        <v>1</v>
      </c>
      <c r="BC169">
        <v>24</v>
      </c>
      <c r="BD169">
        <v>44</v>
      </c>
      <c r="BE169">
        <v>41.25</v>
      </c>
      <c r="BF169">
        <v>0.54545454545454497</v>
      </c>
      <c r="BG169">
        <v>0.21875</v>
      </c>
      <c r="BH169">
        <v>0.65625</v>
      </c>
      <c r="BI169">
        <v>0.125</v>
      </c>
      <c r="BJ169">
        <v>3</v>
      </c>
      <c r="BK169">
        <v>7</v>
      </c>
      <c r="BL169">
        <v>6.5625</v>
      </c>
      <c r="BM169">
        <v>0.42857142857142899</v>
      </c>
      <c r="BN169">
        <v>12</v>
      </c>
      <c r="BO169">
        <v>21</v>
      </c>
      <c r="BP169">
        <v>19.6875</v>
      </c>
      <c r="BQ169">
        <v>0.57142857142857095</v>
      </c>
      <c r="BR169">
        <v>1</v>
      </c>
      <c r="BS169">
        <v>4</v>
      </c>
      <c r="BT169">
        <v>3.75</v>
      </c>
      <c r="BU169">
        <v>0.25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1</v>
      </c>
      <c r="CG169">
        <v>1</v>
      </c>
      <c r="CH169">
        <v>0</v>
      </c>
      <c r="CI169">
        <v>3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1</v>
      </c>
      <c r="CP169">
        <v>1</v>
      </c>
      <c r="CQ169">
        <v>4</v>
      </c>
      <c r="CR169">
        <v>7</v>
      </c>
      <c r="CS169">
        <v>0.57142857142857095</v>
      </c>
      <c r="CT169">
        <v>0</v>
      </c>
      <c r="CU169">
        <v>0</v>
      </c>
      <c r="CV169">
        <v>0</v>
      </c>
      <c r="CW169">
        <v>1</v>
      </c>
      <c r="CX169">
        <v>2</v>
      </c>
      <c r="CY169">
        <v>0.5</v>
      </c>
      <c r="CZ169">
        <v>6</v>
      </c>
      <c r="DA169">
        <v>11</v>
      </c>
      <c r="DB169">
        <v>0.54545454545454497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5</v>
      </c>
      <c r="DK169">
        <v>0.2</v>
      </c>
      <c r="DL169">
        <v>2</v>
      </c>
      <c r="DM169">
        <v>2</v>
      </c>
      <c r="DN169">
        <v>1</v>
      </c>
      <c r="DO169">
        <v>0</v>
      </c>
      <c r="DP169">
        <v>0</v>
      </c>
      <c r="DQ169">
        <v>0</v>
      </c>
    </row>
    <row r="170" spans="1:121">
      <c r="A170" s="2" t="s">
        <v>109</v>
      </c>
      <c r="B170" s="2">
        <f>VLOOKUP(B166,Z166:AU199,9,FALSE)</f>
        <v>7</v>
      </c>
      <c r="C170" s="51"/>
      <c r="D170" s="16"/>
      <c r="E170" s="5"/>
      <c r="F170" s="5"/>
      <c r="G170" s="5"/>
      <c r="H170" s="5"/>
      <c r="I170" s="22"/>
      <c r="J170" s="25"/>
      <c r="K170" s="5"/>
      <c r="L170" s="5"/>
      <c r="M170" s="5"/>
      <c r="N170" s="5"/>
      <c r="O170" s="5"/>
      <c r="P170" s="5"/>
      <c r="Q170" s="22"/>
      <c r="R170" s="25"/>
      <c r="S170" s="5"/>
      <c r="T170" s="5"/>
      <c r="U170" s="5"/>
      <c r="V170" s="5"/>
      <c r="W170" s="6"/>
      <c r="Z170" t="s">
        <v>200</v>
      </c>
      <c r="AA170" t="s">
        <v>197</v>
      </c>
      <c r="AB170">
        <v>1</v>
      </c>
      <c r="AC170">
        <v>18</v>
      </c>
      <c r="AD170">
        <v>0</v>
      </c>
      <c r="AE170">
        <v>4</v>
      </c>
      <c r="AF170" s="1">
        <f t="shared" si="93"/>
        <v>0</v>
      </c>
      <c r="AG170" s="1">
        <f t="shared" si="94"/>
        <v>0</v>
      </c>
      <c r="AH170" s="1">
        <f t="shared" si="95"/>
        <v>1</v>
      </c>
      <c r="AI170" s="1">
        <f t="shared" si="96"/>
        <v>1</v>
      </c>
      <c r="AJ170" s="1">
        <f t="shared" si="97"/>
        <v>0</v>
      </c>
      <c r="AK170" s="1">
        <f t="shared" si="98"/>
        <v>0</v>
      </c>
      <c r="AL170" s="1">
        <f t="shared" si="99"/>
        <v>0</v>
      </c>
      <c r="AM170" s="1">
        <f t="shared" si="100"/>
        <v>0</v>
      </c>
      <c r="AN170" s="1">
        <f t="shared" si="101"/>
        <v>1</v>
      </c>
      <c r="AO170" s="1">
        <f t="shared" si="102"/>
        <v>0</v>
      </c>
      <c r="AP170" s="1">
        <f t="shared" si="103"/>
        <v>0</v>
      </c>
      <c r="AQ170" s="1">
        <f t="shared" si="104"/>
        <v>0</v>
      </c>
      <c r="AR170" s="1">
        <f t="shared" si="105"/>
        <v>0</v>
      </c>
      <c r="AS170" s="1">
        <f t="shared" si="106"/>
        <v>0</v>
      </c>
      <c r="AT170" s="1">
        <f t="shared" si="107"/>
        <v>0</v>
      </c>
      <c r="AU170" s="1">
        <f t="shared" si="108"/>
        <v>0</v>
      </c>
      <c r="AX170" t="s">
        <v>200</v>
      </c>
      <c r="AY170" t="s">
        <v>197</v>
      </c>
      <c r="AZ170">
        <v>1</v>
      </c>
      <c r="BA170">
        <v>18</v>
      </c>
      <c r="BB170">
        <v>0</v>
      </c>
      <c r="BC170">
        <v>4</v>
      </c>
      <c r="BD170">
        <v>8</v>
      </c>
      <c r="BE170">
        <v>40</v>
      </c>
      <c r="BF170">
        <v>0.5</v>
      </c>
      <c r="BG170">
        <v>0.14285714285714299</v>
      </c>
      <c r="BH170">
        <v>0.28571428571428598</v>
      </c>
      <c r="BI170">
        <v>0.57142857142857095</v>
      </c>
      <c r="BJ170">
        <v>0</v>
      </c>
      <c r="BK170">
        <v>1</v>
      </c>
      <c r="BL170">
        <v>5</v>
      </c>
      <c r="BM170">
        <v>0</v>
      </c>
      <c r="BN170">
        <v>1</v>
      </c>
      <c r="BO170">
        <v>2</v>
      </c>
      <c r="BP170">
        <v>10</v>
      </c>
      <c r="BQ170">
        <v>0.5</v>
      </c>
      <c r="BR170">
        <v>2</v>
      </c>
      <c r="BS170">
        <v>4</v>
      </c>
      <c r="BT170">
        <v>20</v>
      </c>
      <c r="BU170">
        <v>0.5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1</v>
      </c>
      <c r="CD170">
        <v>1</v>
      </c>
      <c r="CE170">
        <v>1</v>
      </c>
      <c r="CF170">
        <v>2</v>
      </c>
      <c r="CG170">
        <v>0.5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1</v>
      </c>
      <c r="CU170">
        <v>2</v>
      </c>
      <c r="CV170">
        <v>0.5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</row>
    <row r="171" spans="1:121">
      <c r="A171" s="2" t="s">
        <v>110</v>
      </c>
      <c r="B171" s="2">
        <f>VLOOKUP(B166,Z166:AU199,10,FALSE)</f>
        <v>0</v>
      </c>
      <c r="C171" s="51"/>
      <c r="D171" s="16"/>
      <c r="E171" s="5"/>
      <c r="F171" s="5"/>
      <c r="G171" s="5"/>
      <c r="H171" s="5"/>
      <c r="I171" s="22"/>
      <c r="J171" s="25"/>
      <c r="K171" s="5"/>
      <c r="L171" s="5"/>
      <c r="M171" s="5"/>
      <c r="N171" s="5"/>
      <c r="O171" s="5"/>
      <c r="P171" s="5"/>
      <c r="Q171" s="22"/>
      <c r="R171" s="25"/>
      <c r="S171" s="5"/>
      <c r="T171" s="5"/>
      <c r="U171" s="5"/>
      <c r="V171" s="5"/>
      <c r="W171" s="6"/>
      <c r="Z171" t="s">
        <v>201</v>
      </c>
      <c r="AA171" t="s">
        <v>197</v>
      </c>
      <c r="AB171">
        <v>1</v>
      </c>
      <c r="AC171">
        <v>30</v>
      </c>
      <c r="AD171">
        <v>0</v>
      </c>
      <c r="AE171">
        <v>9</v>
      </c>
      <c r="AF171" s="1">
        <f t="shared" si="93"/>
        <v>0</v>
      </c>
      <c r="AG171" s="1">
        <f t="shared" si="94"/>
        <v>0</v>
      </c>
      <c r="AH171" s="1">
        <f t="shared" si="95"/>
        <v>1</v>
      </c>
      <c r="AI171" s="1">
        <f t="shared" si="96"/>
        <v>0</v>
      </c>
      <c r="AJ171" s="1">
        <f t="shared" si="97"/>
        <v>0</v>
      </c>
      <c r="AK171" s="1">
        <f t="shared" si="98"/>
        <v>1</v>
      </c>
      <c r="AL171" s="1">
        <f t="shared" si="99"/>
        <v>0</v>
      </c>
      <c r="AM171" s="1">
        <f t="shared" si="100"/>
        <v>0</v>
      </c>
      <c r="AN171" s="1">
        <f t="shared" si="101"/>
        <v>0</v>
      </c>
      <c r="AO171" s="1">
        <f t="shared" si="102"/>
        <v>0</v>
      </c>
      <c r="AP171" s="1">
        <f t="shared" si="103"/>
        <v>1</v>
      </c>
      <c r="AQ171" s="1">
        <f t="shared" si="104"/>
        <v>4</v>
      </c>
      <c r="AR171" s="1">
        <f t="shared" si="105"/>
        <v>0</v>
      </c>
      <c r="AS171" s="1">
        <f t="shared" si="106"/>
        <v>1</v>
      </c>
      <c r="AT171" s="1">
        <f t="shared" si="107"/>
        <v>0</v>
      </c>
      <c r="AU171" s="1">
        <f t="shared" si="108"/>
        <v>0</v>
      </c>
      <c r="AX171" t="s">
        <v>201</v>
      </c>
      <c r="AY171" t="s">
        <v>197</v>
      </c>
      <c r="AZ171">
        <v>1</v>
      </c>
      <c r="BA171">
        <v>30</v>
      </c>
      <c r="BB171">
        <v>0</v>
      </c>
      <c r="BC171">
        <v>9</v>
      </c>
      <c r="BD171">
        <v>13</v>
      </c>
      <c r="BE171">
        <v>39</v>
      </c>
      <c r="BF171">
        <v>0.69230769230769196</v>
      </c>
      <c r="BG171">
        <v>0.5</v>
      </c>
      <c r="BH171">
        <v>0.4</v>
      </c>
      <c r="BI171">
        <v>0.1</v>
      </c>
      <c r="BJ171">
        <v>5</v>
      </c>
      <c r="BK171">
        <v>5</v>
      </c>
      <c r="BL171">
        <v>15</v>
      </c>
      <c r="BM171">
        <v>1</v>
      </c>
      <c r="BN171">
        <v>2</v>
      </c>
      <c r="BO171">
        <v>4</v>
      </c>
      <c r="BP171">
        <v>12</v>
      </c>
      <c r="BQ171">
        <v>0.5</v>
      </c>
      <c r="BR171">
        <v>1</v>
      </c>
      <c r="BS171">
        <v>1</v>
      </c>
      <c r="BT171">
        <v>3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1</v>
      </c>
      <c r="CM171">
        <v>1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1</v>
      </c>
      <c r="DA171">
        <v>2</v>
      </c>
      <c r="DB171">
        <v>0.5</v>
      </c>
      <c r="DC171">
        <v>4</v>
      </c>
      <c r="DD171">
        <v>4</v>
      </c>
      <c r="DE171">
        <v>1</v>
      </c>
      <c r="DF171">
        <v>0</v>
      </c>
      <c r="DG171">
        <v>0</v>
      </c>
      <c r="DH171">
        <v>0</v>
      </c>
      <c r="DI171">
        <v>1</v>
      </c>
      <c r="DJ171">
        <v>1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</row>
    <row r="172" spans="1:121">
      <c r="A172" s="2" t="s">
        <v>111</v>
      </c>
      <c r="B172" s="2">
        <f>VLOOKUP(B166,Z166:AU199,11,FALSE)</f>
        <v>0</v>
      </c>
      <c r="C172" s="51"/>
      <c r="D172" s="16"/>
      <c r="E172" s="5"/>
      <c r="F172" s="5"/>
      <c r="G172" s="5"/>
      <c r="H172" s="5"/>
      <c r="I172" s="22"/>
      <c r="J172" s="25"/>
      <c r="K172" s="5"/>
      <c r="L172" s="5"/>
      <c r="M172" s="5"/>
      <c r="N172" s="5"/>
      <c r="O172" s="5"/>
      <c r="P172" s="5"/>
      <c r="Q172" s="22"/>
      <c r="R172" s="25"/>
      <c r="S172" s="5"/>
      <c r="T172" s="5"/>
      <c r="U172" s="5"/>
      <c r="V172" s="5"/>
      <c r="W172" s="6"/>
      <c r="Z172" t="s">
        <v>182</v>
      </c>
      <c r="AA172" t="s">
        <v>197</v>
      </c>
      <c r="AB172">
        <v>1</v>
      </c>
      <c r="AC172">
        <v>90</v>
      </c>
      <c r="AD172">
        <v>1</v>
      </c>
      <c r="AE172">
        <v>12</v>
      </c>
      <c r="AF172" s="1">
        <f t="shared" si="93"/>
        <v>0</v>
      </c>
      <c r="AG172" s="1">
        <f t="shared" si="94"/>
        <v>0</v>
      </c>
      <c r="AH172" s="1">
        <f t="shared" si="95"/>
        <v>0</v>
      </c>
      <c r="AI172" s="1">
        <f t="shared" si="96"/>
        <v>0</v>
      </c>
      <c r="AJ172" s="1">
        <f t="shared" si="97"/>
        <v>0</v>
      </c>
      <c r="AK172" s="1">
        <f t="shared" si="98"/>
        <v>0</v>
      </c>
      <c r="AL172" s="1">
        <f t="shared" si="99"/>
        <v>0</v>
      </c>
      <c r="AM172" s="1">
        <f t="shared" si="100"/>
        <v>0</v>
      </c>
      <c r="AN172" s="1">
        <f t="shared" si="101"/>
        <v>4</v>
      </c>
      <c r="AO172" s="1">
        <f t="shared" si="102"/>
        <v>2</v>
      </c>
      <c r="AP172" s="1">
        <f t="shared" si="103"/>
        <v>0</v>
      </c>
      <c r="AQ172" s="1">
        <f t="shared" si="104"/>
        <v>3</v>
      </c>
      <c r="AR172" s="1">
        <f t="shared" si="105"/>
        <v>0</v>
      </c>
      <c r="AS172" s="1">
        <f t="shared" si="106"/>
        <v>1</v>
      </c>
      <c r="AT172" s="1">
        <f t="shared" si="107"/>
        <v>1</v>
      </c>
      <c r="AU172" s="1">
        <f t="shared" si="108"/>
        <v>0</v>
      </c>
      <c r="AX172" t="s">
        <v>182</v>
      </c>
      <c r="AY172" t="s">
        <v>197</v>
      </c>
      <c r="AZ172">
        <v>1</v>
      </c>
      <c r="BA172">
        <v>90</v>
      </c>
      <c r="BB172">
        <v>1</v>
      </c>
      <c r="BC172">
        <v>12</v>
      </c>
      <c r="BD172">
        <v>19</v>
      </c>
      <c r="BE172">
        <v>19</v>
      </c>
      <c r="BF172">
        <v>0.63157894736842102</v>
      </c>
      <c r="BG172">
        <v>0.5</v>
      </c>
      <c r="BH172">
        <v>0.5</v>
      </c>
      <c r="BI172">
        <v>0</v>
      </c>
      <c r="BJ172">
        <v>5</v>
      </c>
      <c r="BK172">
        <v>9</v>
      </c>
      <c r="BL172">
        <v>9</v>
      </c>
      <c r="BM172">
        <v>0.55555555555555602</v>
      </c>
      <c r="BN172">
        <v>6</v>
      </c>
      <c r="BO172">
        <v>9</v>
      </c>
      <c r="BP172">
        <v>9</v>
      </c>
      <c r="BQ172">
        <v>0.66666666666666696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4</v>
      </c>
      <c r="CU172">
        <v>5</v>
      </c>
      <c r="CV172">
        <v>0.8</v>
      </c>
      <c r="CW172">
        <v>2</v>
      </c>
      <c r="CX172">
        <v>3</v>
      </c>
      <c r="CY172">
        <v>0.66666666666666696</v>
      </c>
      <c r="CZ172">
        <v>0</v>
      </c>
      <c r="DA172">
        <v>1</v>
      </c>
      <c r="DB172">
        <v>0</v>
      </c>
      <c r="DC172">
        <v>3</v>
      </c>
      <c r="DD172">
        <v>6</v>
      </c>
      <c r="DE172">
        <v>0.5</v>
      </c>
      <c r="DF172">
        <v>0</v>
      </c>
      <c r="DG172">
        <v>1</v>
      </c>
      <c r="DH172">
        <v>0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0</v>
      </c>
      <c r="DP172">
        <v>0</v>
      </c>
      <c r="DQ172">
        <v>0</v>
      </c>
    </row>
    <row r="173" spans="1:121">
      <c r="A173" s="2" t="s">
        <v>112</v>
      </c>
      <c r="B173" s="2">
        <f>VLOOKUP(B166,Z166:AU199,12,FALSE)</f>
        <v>8</v>
      </c>
      <c r="C173" s="51"/>
      <c r="D173" s="16"/>
      <c r="E173" s="5"/>
      <c r="F173" s="5"/>
      <c r="G173" s="5"/>
      <c r="H173" s="5"/>
      <c r="I173" s="22"/>
      <c r="J173" s="25"/>
      <c r="K173" s="5"/>
      <c r="L173" s="5"/>
      <c r="M173" s="5"/>
      <c r="N173" s="5"/>
      <c r="O173" s="5"/>
      <c r="P173" s="5"/>
      <c r="Q173" s="22"/>
      <c r="R173" s="25"/>
      <c r="S173" s="5"/>
      <c r="T173" s="5"/>
      <c r="U173" s="5"/>
      <c r="V173" s="5"/>
      <c r="W173" s="6"/>
      <c r="Z173" t="s">
        <v>82</v>
      </c>
      <c r="AA173" t="s">
        <v>79</v>
      </c>
      <c r="AB173">
        <v>1</v>
      </c>
      <c r="AC173">
        <v>28</v>
      </c>
      <c r="AD173">
        <v>0</v>
      </c>
      <c r="AE173">
        <v>5</v>
      </c>
      <c r="AF173" s="1">
        <f t="shared" si="93"/>
        <v>0</v>
      </c>
      <c r="AG173" s="1">
        <f t="shared" si="94"/>
        <v>0</v>
      </c>
      <c r="AH173" s="1">
        <f t="shared" si="95"/>
        <v>0</v>
      </c>
      <c r="AI173" s="1">
        <f t="shared" si="96"/>
        <v>0</v>
      </c>
      <c r="AJ173" s="1">
        <f t="shared" si="97"/>
        <v>0</v>
      </c>
      <c r="AK173" s="1">
        <f t="shared" si="98"/>
        <v>0</v>
      </c>
      <c r="AL173" s="1">
        <f t="shared" si="99"/>
        <v>2</v>
      </c>
      <c r="AM173" s="1">
        <f t="shared" si="100"/>
        <v>0</v>
      </c>
      <c r="AN173" s="1">
        <f t="shared" si="101"/>
        <v>1</v>
      </c>
      <c r="AO173" s="1">
        <f t="shared" si="102"/>
        <v>0</v>
      </c>
      <c r="AP173" s="1">
        <f t="shared" si="103"/>
        <v>0</v>
      </c>
      <c r="AQ173" s="1">
        <f t="shared" si="104"/>
        <v>1</v>
      </c>
      <c r="AR173" s="1">
        <f t="shared" si="105"/>
        <v>0</v>
      </c>
      <c r="AS173" s="1">
        <f t="shared" si="106"/>
        <v>1</v>
      </c>
      <c r="AT173" s="1">
        <f t="shared" si="107"/>
        <v>0</v>
      </c>
      <c r="AU173" s="1">
        <f t="shared" si="108"/>
        <v>0</v>
      </c>
      <c r="AX173" t="s">
        <v>82</v>
      </c>
      <c r="AY173" t="s">
        <v>79</v>
      </c>
      <c r="AZ173">
        <v>1</v>
      </c>
      <c r="BA173">
        <v>28</v>
      </c>
      <c r="BB173">
        <v>0</v>
      </c>
      <c r="BC173">
        <v>5</v>
      </c>
      <c r="BD173">
        <v>7</v>
      </c>
      <c r="BE173">
        <v>22.5</v>
      </c>
      <c r="BF173">
        <v>0.71428571428571397</v>
      </c>
      <c r="BG173">
        <v>0.42857142857142899</v>
      </c>
      <c r="BH173">
        <v>0.57142857142857095</v>
      </c>
      <c r="BI173">
        <v>0</v>
      </c>
      <c r="BJ173">
        <v>2</v>
      </c>
      <c r="BK173">
        <v>3</v>
      </c>
      <c r="BL173">
        <v>9.6428571428571406</v>
      </c>
      <c r="BM173">
        <v>0.66666666666666696</v>
      </c>
      <c r="BN173">
        <v>3</v>
      </c>
      <c r="BO173">
        <v>4</v>
      </c>
      <c r="BP173">
        <v>12.8571428571429</v>
      </c>
      <c r="BQ173">
        <v>0.75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</v>
      </c>
      <c r="CO173">
        <v>2</v>
      </c>
      <c r="CP173">
        <v>1</v>
      </c>
      <c r="CQ173">
        <v>0</v>
      </c>
      <c r="CR173">
        <v>0</v>
      </c>
      <c r="CS173">
        <v>0</v>
      </c>
      <c r="CT173">
        <v>1</v>
      </c>
      <c r="CU173">
        <v>1</v>
      </c>
      <c r="CV173">
        <v>1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0</v>
      </c>
      <c r="DC173">
        <v>1</v>
      </c>
      <c r="DD173">
        <v>2</v>
      </c>
      <c r="DE173">
        <v>0.5</v>
      </c>
      <c r="DF173">
        <v>0</v>
      </c>
      <c r="DG173">
        <v>0</v>
      </c>
      <c r="DH173">
        <v>0</v>
      </c>
      <c r="DI173">
        <v>1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</row>
    <row r="174" spans="1:121">
      <c r="A174" s="2" t="s">
        <v>113</v>
      </c>
      <c r="B174" s="2">
        <f>VLOOKUP(B166,Z166:AU199,13,FALSE)</f>
        <v>0</v>
      </c>
      <c r="C174" s="51"/>
      <c r="D174" s="32"/>
      <c r="E174" s="33"/>
      <c r="F174" s="33"/>
      <c r="G174" s="33"/>
      <c r="H174" s="33"/>
      <c r="I174" s="34"/>
      <c r="J174" s="36"/>
      <c r="K174" s="33"/>
      <c r="L174" s="33"/>
      <c r="M174" s="33"/>
      <c r="N174" s="33"/>
      <c r="O174" s="33"/>
      <c r="P174" s="33"/>
      <c r="Q174" s="34"/>
      <c r="R174" s="36"/>
      <c r="S174" s="33"/>
      <c r="T174" s="33"/>
      <c r="U174" s="33"/>
      <c r="V174" s="33"/>
      <c r="W174" s="38"/>
      <c r="Z174" t="s">
        <v>83</v>
      </c>
      <c r="AA174" t="s">
        <v>79</v>
      </c>
      <c r="AB174">
        <v>1</v>
      </c>
      <c r="AC174">
        <v>4</v>
      </c>
      <c r="AD174">
        <v>0</v>
      </c>
      <c r="AE174">
        <v>0</v>
      </c>
      <c r="AF174" s="1">
        <f t="shared" si="93"/>
        <v>0</v>
      </c>
      <c r="AG174" s="1">
        <f t="shared" si="94"/>
        <v>0</v>
      </c>
      <c r="AH174" s="1">
        <f t="shared" si="95"/>
        <v>0</v>
      </c>
      <c r="AI174" s="1">
        <f t="shared" si="96"/>
        <v>0</v>
      </c>
      <c r="AJ174" s="1">
        <f t="shared" si="97"/>
        <v>0</v>
      </c>
      <c r="AK174" s="1">
        <f t="shared" si="98"/>
        <v>0</v>
      </c>
      <c r="AL174" s="1">
        <f t="shared" si="99"/>
        <v>0</v>
      </c>
      <c r="AM174" s="1">
        <f t="shared" si="100"/>
        <v>0</v>
      </c>
      <c r="AN174" s="1">
        <f t="shared" si="101"/>
        <v>0</v>
      </c>
      <c r="AO174" s="1">
        <f t="shared" si="102"/>
        <v>0</v>
      </c>
      <c r="AP174" s="1">
        <f t="shared" si="103"/>
        <v>0</v>
      </c>
      <c r="AQ174" s="1">
        <f t="shared" si="104"/>
        <v>0</v>
      </c>
      <c r="AR174" s="1">
        <f t="shared" si="105"/>
        <v>0</v>
      </c>
      <c r="AS174" s="1">
        <f t="shared" si="106"/>
        <v>0</v>
      </c>
      <c r="AT174" s="1">
        <f t="shared" si="107"/>
        <v>0</v>
      </c>
      <c r="AU174" s="1">
        <f t="shared" si="108"/>
        <v>0</v>
      </c>
      <c r="AX174" t="s">
        <v>83</v>
      </c>
      <c r="AY174" t="s">
        <v>79</v>
      </c>
      <c r="AZ174">
        <v>1</v>
      </c>
      <c r="BA174">
        <v>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</row>
    <row r="175" spans="1:121">
      <c r="A175" s="2" t="s">
        <v>114</v>
      </c>
      <c r="B175" s="2">
        <f>VLOOKUP(B166,Z166:AU199,14,FALSE)</f>
        <v>3</v>
      </c>
      <c r="C175" s="52"/>
      <c r="D175" s="39">
        <f>B176</f>
        <v>5</v>
      </c>
      <c r="E175" s="40"/>
      <c r="F175" s="40"/>
      <c r="G175" s="40"/>
      <c r="H175" s="40"/>
      <c r="I175" s="41"/>
      <c r="J175" s="42">
        <f>B177</f>
        <v>0</v>
      </c>
      <c r="K175" s="40"/>
      <c r="L175" s="40"/>
      <c r="M175" s="40"/>
      <c r="N175" s="40"/>
      <c r="O175" s="40"/>
      <c r="P175" s="40"/>
      <c r="Q175" s="41"/>
      <c r="R175" s="42">
        <f>B178</f>
        <v>1</v>
      </c>
      <c r="S175" s="40"/>
      <c r="T175" s="40"/>
      <c r="U175" s="40"/>
      <c r="V175" s="40"/>
      <c r="W175" s="43"/>
      <c r="Z175" t="s">
        <v>202</v>
      </c>
      <c r="AA175" t="s">
        <v>197</v>
      </c>
      <c r="AB175">
        <v>1</v>
      </c>
      <c r="AC175">
        <v>96</v>
      </c>
      <c r="AD175">
        <v>1</v>
      </c>
      <c r="AE175">
        <v>10</v>
      </c>
      <c r="AF175" s="1">
        <f t="shared" si="93"/>
        <v>0</v>
      </c>
      <c r="AG175" s="1">
        <f t="shared" si="94"/>
        <v>0</v>
      </c>
      <c r="AH175" s="1">
        <f t="shared" si="95"/>
        <v>1</v>
      </c>
      <c r="AI175" s="1">
        <f t="shared" si="96"/>
        <v>0</v>
      </c>
      <c r="AJ175" s="1">
        <f t="shared" si="97"/>
        <v>1</v>
      </c>
      <c r="AK175" s="1">
        <f t="shared" si="98"/>
        <v>1</v>
      </c>
      <c r="AL175" s="1">
        <f t="shared" si="99"/>
        <v>5</v>
      </c>
      <c r="AM175" s="1">
        <f t="shared" si="100"/>
        <v>0</v>
      </c>
      <c r="AN175" s="1">
        <f t="shared" si="101"/>
        <v>2</v>
      </c>
      <c r="AO175" s="1">
        <f t="shared" si="102"/>
        <v>0</v>
      </c>
      <c r="AP175" s="1">
        <f t="shared" si="103"/>
        <v>0</v>
      </c>
      <c r="AQ175" s="1">
        <f t="shared" si="104"/>
        <v>0</v>
      </c>
      <c r="AR175" s="1">
        <f t="shared" si="105"/>
        <v>0</v>
      </c>
      <c r="AS175" s="1">
        <f t="shared" si="106"/>
        <v>0</v>
      </c>
      <c r="AT175" s="1">
        <f t="shared" si="107"/>
        <v>0</v>
      </c>
      <c r="AU175" s="1">
        <f t="shared" si="108"/>
        <v>0</v>
      </c>
      <c r="AX175" t="s">
        <v>202</v>
      </c>
      <c r="AY175" t="s">
        <v>197</v>
      </c>
      <c r="AZ175">
        <v>1</v>
      </c>
      <c r="BA175">
        <v>96</v>
      </c>
      <c r="BB175">
        <v>1</v>
      </c>
      <c r="BC175">
        <v>10</v>
      </c>
      <c r="BD175">
        <v>10</v>
      </c>
      <c r="BE175">
        <v>9.375</v>
      </c>
      <c r="BF175">
        <v>1</v>
      </c>
      <c r="BG175">
        <v>0</v>
      </c>
      <c r="BH175">
        <v>0.8</v>
      </c>
      <c r="BI175">
        <v>0.2</v>
      </c>
      <c r="BJ175">
        <v>0</v>
      </c>
      <c r="BK175">
        <v>0</v>
      </c>
      <c r="BL175">
        <v>0</v>
      </c>
      <c r="BM175">
        <v>0</v>
      </c>
      <c r="BN175">
        <v>8</v>
      </c>
      <c r="BO175">
        <v>8</v>
      </c>
      <c r="BP175">
        <v>7.5</v>
      </c>
      <c r="BQ175">
        <v>1</v>
      </c>
      <c r="BR175">
        <v>2</v>
      </c>
      <c r="BS175">
        <v>2</v>
      </c>
      <c r="BT175">
        <v>1.875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5</v>
      </c>
      <c r="CO175">
        <v>5</v>
      </c>
      <c r="CP175">
        <v>1</v>
      </c>
      <c r="CQ175">
        <v>0</v>
      </c>
      <c r="CR175">
        <v>0</v>
      </c>
      <c r="CS175">
        <v>0</v>
      </c>
      <c r="CT175">
        <v>2</v>
      </c>
      <c r="CU175">
        <v>2</v>
      </c>
      <c r="CV175">
        <v>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</row>
    <row r="176" spans="1:121">
      <c r="A176" s="2" t="s">
        <v>115</v>
      </c>
      <c r="B176" s="2">
        <f>VLOOKUP(B166,Z166:AU199,15,FALSE)</f>
        <v>5</v>
      </c>
      <c r="C176" s="52"/>
      <c r="D176" s="16"/>
      <c r="E176" s="5"/>
      <c r="F176" s="5"/>
      <c r="G176" s="5"/>
      <c r="H176" s="5"/>
      <c r="I176" s="22"/>
      <c r="J176" s="25"/>
      <c r="K176" s="5"/>
      <c r="L176" s="5"/>
      <c r="M176" s="5"/>
      <c r="N176" s="5"/>
      <c r="O176" s="5"/>
      <c r="P176" s="5"/>
      <c r="Q176" s="22"/>
      <c r="R176" s="25"/>
      <c r="S176" s="5"/>
      <c r="T176" s="5"/>
      <c r="U176" s="5"/>
      <c r="V176" s="5"/>
      <c r="W176" s="6"/>
      <c r="Z176" t="s">
        <v>203</v>
      </c>
      <c r="AA176" t="s">
        <v>197</v>
      </c>
      <c r="AB176">
        <v>1</v>
      </c>
      <c r="AC176">
        <v>66</v>
      </c>
      <c r="AD176">
        <v>1</v>
      </c>
      <c r="AE176">
        <v>23</v>
      </c>
      <c r="AF176" s="1">
        <f t="shared" si="93"/>
        <v>0</v>
      </c>
      <c r="AG176" s="1">
        <f t="shared" si="94"/>
        <v>0</v>
      </c>
      <c r="AH176" s="1">
        <f t="shared" si="95"/>
        <v>0</v>
      </c>
      <c r="AI176" s="1">
        <f t="shared" si="96"/>
        <v>0</v>
      </c>
      <c r="AJ176" s="1">
        <f t="shared" si="97"/>
        <v>0</v>
      </c>
      <c r="AK176" s="1">
        <f t="shared" si="98"/>
        <v>3</v>
      </c>
      <c r="AL176" s="1">
        <f t="shared" si="99"/>
        <v>0</v>
      </c>
      <c r="AM176" s="1">
        <f t="shared" si="100"/>
        <v>0</v>
      </c>
      <c r="AN176" s="1">
        <f t="shared" si="101"/>
        <v>2</v>
      </c>
      <c r="AO176" s="1">
        <f t="shared" si="102"/>
        <v>0</v>
      </c>
      <c r="AP176" s="1">
        <f t="shared" si="103"/>
        <v>0</v>
      </c>
      <c r="AQ176" s="1">
        <f t="shared" si="104"/>
        <v>7</v>
      </c>
      <c r="AR176" s="1">
        <f t="shared" si="105"/>
        <v>1</v>
      </c>
      <c r="AS176" s="1">
        <f t="shared" si="106"/>
        <v>0</v>
      </c>
      <c r="AT176" s="1">
        <f t="shared" si="107"/>
        <v>0</v>
      </c>
      <c r="AU176" s="1">
        <f t="shared" si="108"/>
        <v>0</v>
      </c>
      <c r="AX176" t="s">
        <v>203</v>
      </c>
      <c r="AY176" t="s">
        <v>197</v>
      </c>
      <c r="AZ176">
        <v>1</v>
      </c>
      <c r="BA176">
        <v>66</v>
      </c>
      <c r="BB176">
        <v>1</v>
      </c>
      <c r="BC176">
        <v>23</v>
      </c>
      <c r="BD176">
        <v>34</v>
      </c>
      <c r="BE176">
        <v>46.363636363636402</v>
      </c>
      <c r="BF176">
        <v>0.67647058823529405</v>
      </c>
      <c r="BG176">
        <v>0.45</v>
      </c>
      <c r="BH176">
        <v>0.5</v>
      </c>
      <c r="BI176">
        <v>0.05</v>
      </c>
      <c r="BJ176">
        <v>8</v>
      </c>
      <c r="BK176">
        <v>9</v>
      </c>
      <c r="BL176">
        <v>12.2727272727273</v>
      </c>
      <c r="BM176">
        <v>0.88888888888888895</v>
      </c>
      <c r="BN176">
        <v>5</v>
      </c>
      <c r="BO176">
        <v>10</v>
      </c>
      <c r="BP176">
        <v>13.636363636363599</v>
      </c>
      <c r="BQ176">
        <v>0.5</v>
      </c>
      <c r="BR176">
        <v>0</v>
      </c>
      <c r="BS176">
        <v>1</v>
      </c>
      <c r="BT176">
        <v>1.36363636363636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3</v>
      </c>
      <c r="CL176">
        <v>7</v>
      </c>
      <c r="CM176">
        <v>0.42857142857142899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2</v>
      </c>
      <c r="CU176">
        <v>3</v>
      </c>
      <c r="CV176">
        <v>0.66666666666666696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7</v>
      </c>
      <c r="DD176">
        <v>8</v>
      </c>
      <c r="DE176">
        <v>0.875</v>
      </c>
      <c r="DF176">
        <v>1</v>
      </c>
      <c r="DG176">
        <v>1</v>
      </c>
      <c r="DH176">
        <v>1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</row>
    <row r="177" spans="1:121">
      <c r="A177" s="2" t="s">
        <v>116</v>
      </c>
      <c r="B177" s="2">
        <f>VLOOKUP(B166,Z166:AU199,16,FALSE)</f>
        <v>0</v>
      </c>
      <c r="C177" s="52"/>
      <c r="D177" s="16"/>
      <c r="E177" s="5"/>
      <c r="F177" s="5"/>
      <c r="G177" s="5"/>
      <c r="H177" s="5"/>
      <c r="I177" s="22"/>
      <c r="J177" s="25"/>
      <c r="K177" s="5"/>
      <c r="L177" s="5"/>
      <c r="M177" s="5"/>
      <c r="N177" s="5"/>
      <c r="O177" s="5"/>
      <c r="P177" s="5"/>
      <c r="Q177" s="22"/>
      <c r="R177" s="25"/>
      <c r="S177" s="5"/>
      <c r="T177" s="5"/>
      <c r="U177" s="5"/>
      <c r="V177" s="5"/>
      <c r="W177" s="6"/>
      <c r="Z177" t="s">
        <v>86</v>
      </c>
      <c r="AA177" t="s">
        <v>79</v>
      </c>
      <c r="AB177">
        <v>1</v>
      </c>
      <c r="AC177">
        <v>96</v>
      </c>
      <c r="AD177">
        <v>1</v>
      </c>
      <c r="AE177">
        <v>36</v>
      </c>
      <c r="AF177" s="1">
        <f t="shared" si="93"/>
        <v>0</v>
      </c>
      <c r="AG177" s="1">
        <f t="shared" si="94"/>
        <v>0</v>
      </c>
      <c r="AH177" s="1">
        <f t="shared" si="95"/>
        <v>0</v>
      </c>
      <c r="AI177" s="1">
        <f t="shared" si="96"/>
        <v>0</v>
      </c>
      <c r="AJ177" s="1">
        <f t="shared" si="97"/>
        <v>5</v>
      </c>
      <c r="AK177" s="1">
        <f t="shared" si="98"/>
        <v>5</v>
      </c>
      <c r="AL177" s="1">
        <f t="shared" si="99"/>
        <v>1</v>
      </c>
      <c r="AM177" s="1">
        <f t="shared" si="100"/>
        <v>8</v>
      </c>
      <c r="AN177" s="1">
        <f t="shared" si="101"/>
        <v>0</v>
      </c>
      <c r="AO177" s="1">
        <f t="shared" si="102"/>
        <v>1</v>
      </c>
      <c r="AP177" s="1">
        <f t="shared" si="103"/>
        <v>9</v>
      </c>
      <c r="AQ177" s="1">
        <f t="shared" si="104"/>
        <v>1</v>
      </c>
      <c r="AR177" s="1">
        <f t="shared" si="105"/>
        <v>1</v>
      </c>
      <c r="AS177" s="1">
        <f t="shared" si="106"/>
        <v>5</v>
      </c>
      <c r="AT177" s="1">
        <f t="shared" si="107"/>
        <v>0</v>
      </c>
      <c r="AU177" s="1">
        <f t="shared" si="108"/>
        <v>0</v>
      </c>
      <c r="AX177" t="s">
        <v>86</v>
      </c>
      <c r="AY177" t="s">
        <v>79</v>
      </c>
      <c r="AZ177">
        <v>1</v>
      </c>
      <c r="BA177">
        <v>96</v>
      </c>
      <c r="BB177">
        <v>1</v>
      </c>
      <c r="BC177">
        <v>36</v>
      </c>
      <c r="BD177">
        <v>45</v>
      </c>
      <c r="BE177">
        <v>42.1875</v>
      </c>
      <c r="BF177">
        <v>0.8</v>
      </c>
      <c r="BG177">
        <v>0.24444444444444399</v>
      </c>
      <c r="BH177">
        <v>0.57777777777777795</v>
      </c>
      <c r="BI177">
        <v>0.17777777777777801</v>
      </c>
      <c r="BJ177">
        <v>7</v>
      </c>
      <c r="BK177">
        <v>11</v>
      </c>
      <c r="BL177">
        <v>10.3125</v>
      </c>
      <c r="BM177">
        <v>0.63636363636363602</v>
      </c>
      <c r="BN177">
        <v>24</v>
      </c>
      <c r="BO177">
        <v>26</v>
      </c>
      <c r="BP177">
        <v>24.375</v>
      </c>
      <c r="BQ177">
        <v>0.92307692307692302</v>
      </c>
      <c r="BR177">
        <v>5</v>
      </c>
      <c r="BS177">
        <v>8</v>
      </c>
      <c r="BT177">
        <v>7.5</v>
      </c>
      <c r="BU177">
        <v>0.625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</v>
      </c>
      <c r="CD177">
        <v>0</v>
      </c>
      <c r="CE177">
        <v>0</v>
      </c>
      <c r="CF177">
        <v>0</v>
      </c>
      <c r="CG177">
        <v>0</v>
      </c>
      <c r="CH177">
        <v>5</v>
      </c>
      <c r="CI177">
        <v>6</v>
      </c>
      <c r="CJ177">
        <v>0.83333333333333304</v>
      </c>
      <c r="CK177">
        <v>5</v>
      </c>
      <c r="CL177">
        <v>5</v>
      </c>
      <c r="CM177">
        <v>1</v>
      </c>
      <c r="CN177">
        <v>1</v>
      </c>
      <c r="CO177">
        <v>1</v>
      </c>
      <c r="CP177">
        <v>1</v>
      </c>
      <c r="CQ177">
        <v>8</v>
      </c>
      <c r="CR177">
        <v>9</v>
      </c>
      <c r="CS177">
        <v>0.88888888888888895</v>
      </c>
      <c r="CT177">
        <v>0</v>
      </c>
      <c r="CU177">
        <v>0</v>
      </c>
      <c r="CV177">
        <v>0</v>
      </c>
      <c r="CW177">
        <v>1</v>
      </c>
      <c r="CX177">
        <v>1</v>
      </c>
      <c r="CY177">
        <v>1</v>
      </c>
      <c r="CZ177">
        <v>9</v>
      </c>
      <c r="DA177">
        <v>10</v>
      </c>
      <c r="DB177">
        <v>0.9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5</v>
      </c>
      <c r="DJ177">
        <v>9</v>
      </c>
      <c r="DK177">
        <v>0.55555555555555602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</row>
    <row r="178" spans="1:121">
      <c r="A178" s="2" t="s">
        <v>117</v>
      </c>
      <c r="B178" s="2">
        <f>VLOOKUP(B166,Z166:AU199,17,FALSE)</f>
        <v>1</v>
      </c>
      <c r="C178" s="52"/>
      <c r="D178" s="16"/>
      <c r="E178" s="5"/>
      <c r="F178" s="5"/>
      <c r="G178" s="5"/>
      <c r="H178" s="5"/>
      <c r="I178" s="22"/>
      <c r="J178" s="25"/>
      <c r="K178" s="5"/>
      <c r="L178" s="5"/>
      <c r="M178" s="5"/>
      <c r="N178" s="5"/>
      <c r="O178" s="5"/>
      <c r="P178" s="5"/>
      <c r="Q178" s="22"/>
      <c r="R178" s="25"/>
      <c r="S178" s="5"/>
      <c r="T178" s="5"/>
      <c r="U178" s="5"/>
      <c r="V178" s="5"/>
      <c r="W178" s="6"/>
      <c r="Z178" t="s">
        <v>87</v>
      </c>
      <c r="AA178" t="s">
        <v>79</v>
      </c>
      <c r="AB178">
        <v>1</v>
      </c>
      <c r="AC178">
        <v>64</v>
      </c>
      <c r="AD178">
        <v>1</v>
      </c>
      <c r="AE178">
        <v>45</v>
      </c>
      <c r="AF178" s="1">
        <f t="shared" si="93"/>
        <v>0</v>
      </c>
      <c r="AG178" s="1">
        <f t="shared" si="94"/>
        <v>1</v>
      </c>
      <c r="AH178" s="1">
        <f t="shared" si="95"/>
        <v>2</v>
      </c>
      <c r="AI178" s="1">
        <f t="shared" si="96"/>
        <v>1</v>
      </c>
      <c r="AJ178" s="1">
        <f t="shared" si="97"/>
        <v>5</v>
      </c>
      <c r="AK178" s="1">
        <f t="shared" si="98"/>
        <v>4</v>
      </c>
      <c r="AL178" s="1">
        <f t="shared" si="99"/>
        <v>4</v>
      </c>
      <c r="AM178" s="1">
        <f t="shared" si="100"/>
        <v>9</v>
      </c>
      <c r="AN178" s="1">
        <f t="shared" si="101"/>
        <v>1</v>
      </c>
      <c r="AO178" s="1">
        <f t="shared" si="102"/>
        <v>1</v>
      </c>
      <c r="AP178" s="1">
        <f t="shared" si="103"/>
        <v>8</v>
      </c>
      <c r="AQ178" s="1">
        <f t="shared" si="104"/>
        <v>4</v>
      </c>
      <c r="AR178" s="1">
        <f t="shared" si="105"/>
        <v>2</v>
      </c>
      <c r="AS178" s="1">
        <f t="shared" si="106"/>
        <v>2</v>
      </c>
      <c r="AT178" s="1">
        <f t="shared" si="107"/>
        <v>0</v>
      </c>
      <c r="AU178" s="1">
        <f t="shared" si="108"/>
        <v>0</v>
      </c>
      <c r="AX178" t="s">
        <v>87</v>
      </c>
      <c r="AY178" t="s">
        <v>79</v>
      </c>
      <c r="AZ178">
        <v>1</v>
      </c>
      <c r="BA178">
        <v>64</v>
      </c>
      <c r="BB178">
        <v>1</v>
      </c>
      <c r="BC178">
        <v>45</v>
      </c>
      <c r="BD178">
        <v>51</v>
      </c>
      <c r="BE178">
        <v>71.71875</v>
      </c>
      <c r="BF178">
        <v>0.88235294117647101</v>
      </c>
      <c r="BG178">
        <v>0.18</v>
      </c>
      <c r="BH178">
        <v>0.6</v>
      </c>
      <c r="BI178">
        <v>0.22</v>
      </c>
      <c r="BJ178">
        <v>8</v>
      </c>
      <c r="BK178">
        <v>9</v>
      </c>
      <c r="BL178">
        <v>12.65625</v>
      </c>
      <c r="BM178">
        <v>0.88888888888888895</v>
      </c>
      <c r="BN178">
        <v>27</v>
      </c>
      <c r="BO178">
        <v>30</v>
      </c>
      <c r="BP178">
        <v>42.1875</v>
      </c>
      <c r="BQ178">
        <v>0.9</v>
      </c>
      <c r="BR178">
        <v>9</v>
      </c>
      <c r="BS178">
        <v>11</v>
      </c>
      <c r="BT178">
        <v>15.46875</v>
      </c>
      <c r="BU178">
        <v>0.81818181818181801</v>
      </c>
      <c r="BV178">
        <v>0</v>
      </c>
      <c r="BW178">
        <v>0</v>
      </c>
      <c r="BX178">
        <v>0</v>
      </c>
      <c r="BY178">
        <v>1</v>
      </c>
      <c r="BZ178">
        <v>1</v>
      </c>
      <c r="CA178">
        <v>1</v>
      </c>
      <c r="CB178">
        <v>2</v>
      </c>
      <c r="CC178">
        <v>3</v>
      </c>
      <c r="CD178">
        <v>0.66666666666666696</v>
      </c>
      <c r="CE178">
        <v>1</v>
      </c>
      <c r="CF178">
        <v>1</v>
      </c>
      <c r="CG178">
        <v>1</v>
      </c>
      <c r="CH178">
        <v>5</v>
      </c>
      <c r="CI178">
        <v>6</v>
      </c>
      <c r="CJ178">
        <v>0.83333333333333304</v>
      </c>
      <c r="CK178">
        <v>4</v>
      </c>
      <c r="CL178">
        <v>4</v>
      </c>
      <c r="CM178">
        <v>1</v>
      </c>
      <c r="CN178">
        <v>4</v>
      </c>
      <c r="CO178">
        <v>4</v>
      </c>
      <c r="CP178">
        <v>1</v>
      </c>
      <c r="CQ178">
        <v>9</v>
      </c>
      <c r="CR178">
        <v>10</v>
      </c>
      <c r="CS178">
        <v>0.9</v>
      </c>
      <c r="CT178">
        <v>1</v>
      </c>
      <c r="CU178">
        <v>1</v>
      </c>
      <c r="CV178">
        <v>1</v>
      </c>
      <c r="CW178">
        <v>1</v>
      </c>
      <c r="CX178">
        <v>2</v>
      </c>
      <c r="CY178">
        <v>0.5</v>
      </c>
      <c r="CZ178">
        <v>8</v>
      </c>
      <c r="DA178">
        <v>9</v>
      </c>
      <c r="DB178">
        <v>0.88888888888888895</v>
      </c>
      <c r="DC178">
        <v>4</v>
      </c>
      <c r="DD178">
        <v>4</v>
      </c>
      <c r="DE178">
        <v>1</v>
      </c>
      <c r="DF178">
        <v>2</v>
      </c>
      <c r="DG178">
        <v>2</v>
      </c>
      <c r="DH178">
        <v>1</v>
      </c>
      <c r="DI178">
        <v>2</v>
      </c>
      <c r="DJ178">
        <v>3</v>
      </c>
      <c r="DK178">
        <v>0.66666666666666696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</row>
    <row r="179" spans="1:121">
      <c r="A179" s="2" t="s">
        <v>118</v>
      </c>
      <c r="B179" s="2">
        <f>VLOOKUP(B166,Z166:AU199,18,FALSE)</f>
        <v>7</v>
      </c>
      <c r="C179" s="52" t="s">
        <v>104</v>
      </c>
      <c r="D179" s="18"/>
      <c r="E179" s="8"/>
      <c r="F179" s="8"/>
      <c r="G179" s="8"/>
      <c r="H179" s="8"/>
      <c r="I179" s="44"/>
      <c r="J179" s="45"/>
      <c r="K179" s="8"/>
      <c r="L179" s="8"/>
      <c r="M179" s="8"/>
      <c r="N179" s="8"/>
      <c r="O179" s="8"/>
      <c r="P179" s="8"/>
      <c r="Q179" s="44"/>
      <c r="R179" s="45"/>
      <c r="S179" s="8"/>
      <c r="T179" s="8"/>
      <c r="U179" s="8"/>
      <c r="V179" s="8"/>
      <c r="W179" s="9"/>
      <c r="Z179" t="s">
        <v>204</v>
      </c>
      <c r="AA179" t="s">
        <v>197</v>
      </c>
      <c r="AB179">
        <v>1</v>
      </c>
      <c r="AC179">
        <v>96</v>
      </c>
      <c r="AD179">
        <v>1</v>
      </c>
      <c r="AE179">
        <v>11</v>
      </c>
      <c r="AF179" s="1">
        <f t="shared" si="93"/>
        <v>0</v>
      </c>
      <c r="AG179" s="1">
        <f t="shared" si="94"/>
        <v>1</v>
      </c>
      <c r="AH179" s="1">
        <f t="shared" si="95"/>
        <v>1</v>
      </c>
      <c r="AI179" s="1">
        <f t="shared" si="96"/>
        <v>1</v>
      </c>
      <c r="AJ179" s="1">
        <f t="shared" si="97"/>
        <v>0</v>
      </c>
      <c r="AK179" s="1">
        <f t="shared" si="98"/>
        <v>0</v>
      </c>
      <c r="AL179" s="1">
        <f t="shared" si="99"/>
        <v>0</v>
      </c>
      <c r="AM179" s="1">
        <f t="shared" si="100"/>
        <v>6</v>
      </c>
      <c r="AN179" s="1">
        <f t="shared" si="101"/>
        <v>0</v>
      </c>
      <c r="AO179" s="1">
        <f t="shared" si="102"/>
        <v>0</v>
      </c>
      <c r="AP179" s="1">
        <f t="shared" si="103"/>
        <v>0</v>
      </c>
      <c r="AQ179" s="1">
        <f t="shared" si="104"/>
        <v>0</v>
      </c>
      <c r="AR179" s="1">
        <f t="shared" si="105"/>
        <v>0</v>
      </c>
      <c r="AS179" s="1">
        <f t="shared" si="106"/>
        <v>0</v>
      </c>
      <c r="AT179" s="1">
        <f t="shared" si="107"/>
        <v>0</v>
      </c>
      <c r="AU179" s="1">
        <f t="shared" si="108"/>
        <v>0</v>
      </c>
      <c r="AX179" t="s">
        <v>204</v>
      </c>
      <c r="AY179" t="s">
        <v>197</v>
      </c>
      <c r="AZ179">
        <v>1</v>
      </c>
      <c r="BA179">
        <v>96</v>
      </c>
      <c r="BB179">
        <v>1</v>
      </c>
      <c r="BC179">
        <v>11</v>
      </c>
      <c r="BD179">
        <v>18</v>
      </c>
      <c r="BE179">
        <v>16.875</v>
      </c>
      <c r="BF179">
        <v>0.61111111111111105</v>
      </c>
      <c r="BG179">
        <v>7.1428571428571397E-2</v>
      </c>
      <c r="BH179">
        <v>0.64285714285714302</v>
      </c>
      <c r="BI179">
        <v>0.28571428571428598</v>
      </c>
      <c r="BJ179">
        <v>0</v>
      </c>
      <c r="BK179">
        <v>1</v>
      </c>
      <c r="BL179">
        <v>0.9375</v>
      </c>
      <c r="BM179">
        <v>0</v>
      </c>
      <c r="BN179">
        <v>6</v>
      </c>
      <c r="BO179">
        <v>9</v>
      </c>
      <c r="BP179">
        <v>8.4375</v>
      </c>
      <c r="BQ179">
        <v>0.66666666666666696</v>
      </c>
      <c r="BR179">
        <v>3</v>
      </c>
      <c r="BS179">
        <v>4</v>
      </c>
      <c r="BT179">
        <v>3.75</v>
      </c>
      <c r="BU179">
        <v>0.75</v>
      </c>
      <c r="BV179">
        <v>0</v>
      </c>
      <c r="BW179">
        <v>0</v>
      </c>
      <c r="BX179">
        <v>0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6</v>
      </c>
      <c r="CR179">
        <v>8</v>
      </c>
      <c r="CS179">
        <v>0.75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</row>
    <row r="180" spans="1:121">
      <c r="A180" s="2" t="s">
        <v>119</v>
      </c>
      <c r="B180" s="2">
        <f>VLOOKUP(B166,Z166:AU199,19,FALSE)</f>
        <v>0</v>
      </c>
      <c r="C180" s="52"/>
      <c r="D180" s="29">
        <f>B173</f>
        <v>8</v>
      </c>
      <c r="E180" s="30"/>
      <c r="F180" s="30"/>
      <c r="G180" s="30"/>
      <c r="H180" s="30"/>
      <c r="I180" s="31"/>
      <c r="J180" s="35">
        <f>B174</f>
        <v>0</v>
      </c>
      <c r="K180" s="30"/>
      <c r="L180" s="30"/>
      <c r="M180" s="30"/>
      <c r="N180" s="30"/>
      <c r="O180" s="30"/>
      <c r="P180" s="30"/>
      <c r="Q180" s="31"/>
      <c r="R180" s="35">
        <f>B175</f>
        <v>3</v>
      </c>
      <c r="S180" s="30"/>
      <c r="T180" s="30"/>
      <c r="U180" s="30"/>
      <c r="V180" s="30"/>
      <c r="W180" s="37"/>
      <c r="Z180" t="s">
        <v>89</v>
      </c>
      <c r="AA180" t="s">
        <v>79</v>
      </c>
      <c r="AB180">
        <v>1</v>
      </c>
      <c r="AC180">
        <v>14</v>
      </c>
      <c r="AD180">
        <v>0</v>
      </c>
      <c r="AE180">
        <v>1</v>
      </c>
      <c r="AF180" s="1">
        <f t="shared" si="93"/>
        <v>0</v>
      </c>
      <c r="AG180" s="1">
        <f t="shared" si="94"/>
        <v>0</v>
      </c>
      <c r="AH180" s="1">
        <f t="shared" si="95"/>
        <v>0</v>
      </c>
      <c r="AI180" s="1">
        <f t="shared" si="96"/>
        <v>0</v>
      </c>
      <c r="AJ180" s="1">
        <f t="shared" si="97"/>
        <v>0</v>
      </c>
      <c r="AK180" s="1">
        <f t="shared" si="98"/>
        <v>0</v>
      </c>
      <c r="AL180" s="1">
        <f t="shared" si="99"/>
        <v>0</v>
      </c>
      <c r="AM180" s="1">
        <f t="shared" si="100"/>
        <v>0</v>
      </c>
      <c r="AN180" s="1">
        <f t="shared" si="101"/>
        <v>0</v>
      </c>
      <c r="AO180" s="1">
        <f t="shared" si="102"/>
        <v>0</v>
      </c>
      <c r="AP180" s="1">
        <f t="shared" si="103"/>
        <v>1</v>
      </c>
      <c r="AQ180" s="1">
        <f t="shared" si="104"/>
        <v>0</v>
      </c>
      <c r="AR180" s="1">
        <f t="shared" si="105"/>
        <v>0</v>
      </c>
      <c r="AS180" s="1">
        <f t="shared" si="106"/>
        <v>0</v>
      </c>
      <c r="AT180" s="1">
        <f t="shared" si="107"/>
        <v>0</v>
      </c>
      <c r="AU180" s="1">
        <f t="shared" si="108"/>
        <v>0</v>
      </c>
      <c r="AX180" t="s">
        <v>89</v>
      </c>
      <c r="AY180" t="s">
        <v>79</v>
      </c>
      <c r="AZ180">
        <v>1</v>
      </c>
      <c r="BA180">
        <v>14</v>
      </c>
      <c r="BB180">
        <v>0</v>
      </c>
      <c r="BC180">
        <v>1</v>
      </c>
      <c r="BD180">
        <v>1</v>
      </c>
      <c r="BE180">
        <v>6.4285714285714297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1</v>
      </c>
      <c r="BP180">
        <v>6.4285714285714297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1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</row>
    <row r="181" spans="1:121">
      <c r="A181" s="2" t="s">
        <v>120</v>
      </c>
      <c r="B181" s="2">
        <f>VLOOKUP(B166,Z166:AU199,20,FALSE)</f>
        <v>0</v>
      </c>
      <c r="C181" s="52"/>
      <c r="D181" s="16"/>
      <c r="E181" s="5"/>
      <c r="F181" s="5"/>
      <c r="G181" s="5"/>
      <c r="H181" s="5"/>
      <c r="I181" s="22"/>
      <c r="J181" s="25"/>
      <c r="K181" s="5"/>
      <c r="L181" s="5"/>
      <c r="M181" s="5"/>
      <c r="N181" s="5"/>
      <c r="O181" s="5"/>
      <c r="P181" s="5"/>
      <c r="Q181" s="22"/>
      <c r="R181" s="25"/>
      <c r="S181" s="5"/>
      <c r="T181" s="5"/>
      <c r="U181" s="5"/>
      <c r="V181" s="5"/>
      <c r="W181" s="6"/>
      <c r="Z181" t="s">
        <v>205</v>
      </c>
      <c r="AA181" t="s">
        <v>197</v>
      </c>
      <c r="AB181">
        <v>1</v>
      </c>
      <c r="AC181">
        <v>17</v>
      </c>
      <c r="AD181">
        <v>0</v>
      </c>
      <c r="AE181">
        <v>1</v>
      </c>
      <c r="AF181" s="1">
        <f t="shared" si="93"/>
        <v>0</v>
      </c>
      <c r="AG181" s="1">
        <f t="shared" si="94"/>
        <v>0</v>
      </c>
      <c r="AH181" s="1">
        <f t="shared" si="95"/>
        <v>0</v>
      </c>
      <c r="AI181" s="1">
        <f t="shared" si="96"/>
        <v>0</v>
      </c>
      <c r="AJ181" s="1">
        <f t="shared" si="97"/>
        <v>0</v>
      </c>
      <c r="AK181" s="1">
        <f t="shared" si="98"/>
        <v>0</v>
      </c>
      <c r="AL181" s="1">
        <f t="shared" si="99"/>
        <v>0</v>
      </c>
      <c r="AM181" s="1">
        <f t="shared" si="100"/>
        <v>0</v>
      </c>
      <c r="AN181" s="1">
        <f t="shared" si="101"/>
        <v>0</v>
      </c>
      <c r="AO181" s="1">
        <f t="shared" si="102"/>
        <v>1</v>
      </c>
      <c r="AP181" s="1">
        <f t="shared" si="103"/>
        <v>0</v>
      </c>
      <c r="AQ181" s="1">
        <f t="shared" si="104"/>
        <v>0</v>
      </c>
      <c r="AR181" s="1">
        <f t="shared" si="105"/>
        <v>0</v>
      </c>
      <c r="AS181" s="1">
        <f t="shared" si="106"/>
        <v>0</v>
      </c>
      <c r="AT181" s="1">
        <f t="shared" si="107"/>
        <v>0</v>
      </c>
      <c r="AU181" s="1">
        <f t="shared" si="108"/>
        <v>0</v>
      </c>
      <c r="AX181" t="s">
        <v>205</v>
      </c>
      <c r="AY181" t="s">
        <v>197</v>
      </c>
      <c r="AZ181">
        <v>1</v>
      </c>
      <c r="BA181">
        <v>17</v>
      </c>
      <c r="BB181">
        <v>0</v>
      </c>
      <c r="BC181">
        <v>1</v>
      </c>
      <c r="BD181">
        <v>3</v>
      </c>
      <c r="BE181">
        <v>15.882352941176499</v>
      </c>
      <c r="BF181">
        <v>0.33333333333333298</v>
      </c>
      <c r="BG181">
        <v>0.66666666666666696</v>
      </c>
      <c r="BH181">
        <v>0.33333333333333298</v>
      </c>
      <c r="BI181">
        <v>0</v>
      </c>
      <c r="BJ181">
        <v>0</v>
      </c>
      <c r="BK181">
        <v>2</v>
      </c>
      <c r="BL181">
        <v>10.588235294117601</v>
      </c>
      <c r="BM181">
        <v>0</v>
      </c>
      <c r="BN181">
        <v>1</v>
      </c>
      <c r="BO181">
        <v>1</v>
      </c>
      <c r="BP181">
        <v>5.2941176470588198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1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</row>
    <row r="182" spans="1:121">
      <c r="A182" s="2" t="s">
        <v>121</v>
      </c>
      <c r="B182" s="2">
        <f>VLOOKUP(B166,Z166:AU199,21,FALSE)</f>
        <v>0</v>
      </c>
      <c r="C182" s="52"/>
      <c r="D182" s="16"/>
      <c r="E182" s="5"/>
      <c r="F182" s="5"/>
      <c r="G182" s="5"/>
      <c r="H182" s="5"/>
      <c r="I182" s="22"/>
      <c r="J182" s="25"/>
      <c r="K182" s="5"/>
      <c r="L182" s="5"/>
      <c r="M182" s="5"/>
      <c r="N182" s="5"/>
      <c r="O182" s="5"/>
      <c r="P182" s="5"/>
      <c r="Q182" s="22"/>
      <c r="R182" s="25"/>
      <c r="S182" s="5"/>
      <c r="T182" s="5"/>
      <c r="U182" s="5"/>
      <c r="V182" s="5"/>
      <c r="W182" s="6"/>
      <c r="Z182" t="s">
        <v>90</v>
      </c>
      <c r="AA182" t="s">
        <v>79</v>
      </c>
      <c r="AB182">
        <v>1</v>
      </c>
      <c r="AC182">
        <v>93</v>
      </c>
      <c r="AD182">
        <v>1</v>
      </c>
      <c r="AE182">
        <v>42</v>
      </c>
      <c r="AF182" s="1">
        <f t="shared" si="93"/>
        <v>0</v>
      </c>
      <c r="AG182" s="1">
        <f t="shared" si="94"/>
        <v>1</v>
      </c>
      <c r="AH182" s="1">
        <f t="shared" si="95"/>
        <v>7</v>
      </c>
      <c r="AI182" s="1">
        <f t="shared" si="96"/>
        <v>0</v>
      </c>
      <c r="AJ182" s="1">
        <f t="shared" si="97"/>
        <v>0</v>
      </c>
      <c r="AK182" s="1">
        <f t="shared" si="98"/>
        <v>8</v>
      </c>
      <c r="AL182" s="1">
        <f t="shared" si="99"/>
        <v>0</v>
      </c>
      <c r="AM182" s="1">
        <f t="shared" si="100"/>
        <v>3</v>
      </c>
      <c r="AN182" s="1">
        <f t="shared" si="101"/>
        <v>5</v>
      </c>
      <c r="AO182" s="1">
        <f t="shared" si="102"/>
        <v>0</v>
      </c>
      <c r="AP182" s="1">
        <f t="shared" si="103"/>
        <v>1</v>
      </c>
      <c r="AQ182" s="1">
        <f t="shared" si="104"/>
        <v>7</v>
      </c>
      <c r="AR182" s="1">
        <f t="shared" si="105"/>
        <v>0</v>
      </c>
      <c r="AS182" s="1">
        <f t="shared" si="106"/>
        <v>0</v>
      </c>
      <c r="AT182" s="1">
        <f t="shared" si="107"/>
        <v>0</v>
      </c>
      <c r="AU182" s="1">
        <f t="shared" si="108"/>
        <v>0</v>
      </c>
      <c r="AX182" t="s">
        <v>90</v>
      </c>
      <c r="AY182" t="s">
        <v>79</v>
      </c>
      <c r="AZ182">
        <v>1</v>
      </c>
      <c r="BA182">
        <v>93</v>
      </c>
      <c r="BB182">
        <v>1</v>
      </c>
      <c r="BC182">
        <v>42</v>
      </c>
      <c r="BD182">
        <v>52</v>
      </c>
      <c r="BE182">
        <v>50.322580645161302</v>
      </c>
      <c r="BF182">
        <v>0.80769230769230804</v>
      </c>
      <c r="BG182">
        <v>0.20512820512820501</v>
      </c>
      <c r="BH182">
        <v>0.53846153846153799</v>
      </c>
      <c r="BI182">
        <v>0.256410256410256</v>
      </c>
      <c r="BJ182">
        <v>7</v>
      </c>
      <c r="BK182">
        <v>8</v>
      </c>
      <c r="BL182">
        <v>7.7419354838709697</v>
      </c>
      <c r="BM182">
        <v>0.875</v>
      </c>
      <c r="BN182">
        <v>17</v>
      </c>
      <c r="BO182">
        <v>21</v>
      </c>
      <c r="BP182">
        <v>20.322580645161299</v>
      </c>
      <c r="BQ182">
        <v>0.80952380952380998</v>
      </c>
      <c r="BR182">
        <v>8</v>
      </c>
      <c r="BS182">
        <v>10</v>
      </c>
      <c r="BT182">
        <v>9.67741935483871</v>
      </c>
      <c r="BU182">
        <v>0.8</v>
      </c>
      <c r="BV182">
        <v>0</v>
      </c>
      <c r="BW182">
        <v>0</v>
      </c>
      <c r="BX182">
        <v>0</v>
      </c>
      <c r="BY182">
        <v>1</v>
      </c>
      <c r="BZ182">
        <v>1</v>
      </c>
      <c r="CA182">
        <v>1</v>
      </c>
      <c r="CB182">
        <v>7</v>
      </c>
      <c r="CC182">
        <v>9</v>
      </c>
      <c r="CD182">
        <v>0.77777777777777801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8</v>
      </c>
      <c r="CL182">
        <v>9</v>
      </c>
      <c r="CM182">
        <v>0.88888888888888895</v>
      </c>
      <c r="CN182">
        <v>0</v>
      </c>
      <c r="CO182">
        <v>1</v>
      </c>
      <c r="CP182">
        <v>0</v>
      </c>
      <c r="CQ182">
        <v>3</v>
      </c>
      <c r="CR182">
        <v>4</v>
      </c>
      <c r="CS182">
        <v>0.75</v>
      </c>
      <c r="CT182">
        <v>5</v>
      </c>
      <c r="CU182">
        <v>6</v>
      </c>
      <c r="CV182">
        <v>0.83333333333333304</v>
      </c>
      <c r="CW182">
        <v>0</v>
      </c>
      <c r="CX182">
        <v>0</v>
      </c>
      <c r="CY182">
        <v>0</v>
      </c>
      <c r="CZ182">
        <v>1</v>
      </c>
      <c r="DA182">
        <v>1</v>
      </c>
      <c r="DB182">
        <v>1</v>
      </c>
      <c r="DC182">
        <v>7</v>
      </c>
      <c r="DD182">
        <v>8</v>
      </c>
      <c r="DE182">
        <v>0.875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</row>
    <row r="183" spans="1:121">
      <c r="A183" s="2" t="s">
        <v>122</v>
      </c>
      <c r="B183" s="2">
        <f>VLOOKUP(B166,Z166:AU199,22,FALSE)</f>
        <v>0</v>
      </c>
      <c r="C183" s="52"/>
      <c r="D183" s="16"/>
      <c r="E183" s="5"/>
      <c r="F183" s="5"/>
      <c r="G183" s="5"/>
      <c r="H183" s="5"/>
      <c r="I183" s="22"/>
      <c r="J183" s="25"/>
      <c r="K183" s="5"/>
      <c r="L183" s="5"/>
      <c r="M183" s="5"/>
      <c r="N183" s="5"/>
      <c r="O183" s="5"/>
      <c r="P183" s="5"/>
      <c r="Q183" s="22"/>
      <c r="R183" s="25"/>
      <c r="S183" s="5"/>
      <c r="T183" s="5"/>
      <c r="U183" s="5"/>
      <c r="V183" s="5"/>
      <c r="W183" s="6"/>
      <c r="Z183" t="s">
        <v>136</v>
      </c>
      <c r="AA183" t="s">
        <v>79</v>
      </c>
      <c r="AB183">
        <v>1</v>
      </c>
      <c r="AC183">
        <v>14</v>
      </c>
      <c r="AD183">
        <v>0</v>
      </c>
      <c r="AE183">
        <v>2</v>
      </c>
      <c r="AF183" s="1">
        <f t="shared" si="93"/>
        <v>0</v>
      </c>
      <c r="AG183" s="1">
        <f t="shared" si="94"/>
        <v>0</v>
      </c>
      <c r="AH183" s="1">
        <f t="shared" si="95"/>
        <v>0</v>
      </c>
      <c r="AI183" s="1">
        <f t="shared" si="96"/>
        <v>0</v>
      </c>
      <c r="AJ183" s="1">
        <f t="shared" si="97"/>
        <v>0</v>
      </c>
      <c r="AK183" s="1">
        <f t="shared" si="98"/>
        <v>0</v>
      </c>
      <c r="AL183" s="1">
        <f t="shared" si="99"/>
        <v>0</v>
      </c>
      <c r="AM183" s="1">
        <f t="shared" si="100"/>
        <v>0</v>
      </c>
      <c r="AN183" s="1">
        <f t="shared" si="101"/>
        <v>0</v>
      </c>
      <c r="AO183" s="1">
        <f t="shared" si="102"/>
        <v>0</v>
      </c>
      <c r="AP183" s="1">
        <f t="shared" si="103"/>
        <v>0</v>
      </c>
      <c r="AQ183" s="1">
        <f t="shared" si="104"/>
        <v>0</v>
      </c>
      <c r="AR183" s="1">
        <f t="shared" si="105"/>
        <v>0</v>
      </c>
      <c r="AS183" s="1">
        <f t="shared" si="106"/>
        <v>1</v>
      </c>
      <c r="AT183" s="1">
        <f t="shared" si="107"/>
        <v>0</v>
      </c>
      <c r="AU183" s="1">
        <f t="shared" si="108"/>
        <v>0</v>
      </c>
      <c r="AX183" t="s">
        <v>136</v>
      </c>
      <c r="AY183" t="s">
        <v>79</v>
      </c>
      <c r="AZ183">
        <v>1</v>
      </c>
      <c r="BA183">
        <v>14</v>
      </c>
      <c r="BB183">
        <v>0</v>
      </c>
      <c r="BC183">
        <v>2</v>
      </c>
      <c r="BD183">
        <v>2</v>
      </c>
      <c r="BE183">
        <v>12.8571428571429</v>
      </c>
      <c r="BF183">
        <v>1</v>
      </c>
      <c r="BG183">
        <v>1</v>
      </c>
      <c r="BH183">
        <v>0</v>
      </c>
      <c r="BI183">
        <v>0</v>
      </c>
      <c r="BJ183">
        <v>1</v>
      </c>
      <c r="BK183">
        <v>1</v>
      </c>
      <c r="BL183">
        <v>6.4285714285714297</v>
      </c>
      <c r="BM183">
        <v>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1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</row>
    <row r="184" spans="1:121">
      <c r="C184" s="52"/>
      <c r="D184" s="32"/>
      <c r="E184" s="33"/>
      <c r="F184" s="33"/>
      <c r="G184" s="33"/>
      <c r="H184" s="33"/>
      <c r="I184" s="34"/>
      <c r="J184" s="36"/>
      <c r="K184" s="33"/>
      <c r="L184" s="33"/>
      <c r="M184" s="33"/>
      <c r="N184" s="33"/>
      <c r="O184" s="33"/>
      <c r="P184" s="33"/>
      <c r="Q184" s="34"/>
      <c r="R184" s="36"/>
      <c r="S184" s="33"/>
      <c r="T184" s="33"/>
      <c r="U184" s="33"/>
      <c r="V184" s="33"/>
      <c r="W184" s="38"/>
      <c r="Z184" t="s">
        <v>93</v>
      </c>
      <c r="AA184" t="s">
        <v>79</v>
      </c>
      <c r="AB184">
        <v>1</v>
      </c>
      <c r="AC184">
        <v>96</v>
      </c>
      <c r="AD184">
        <v>1</v>
      </c>
      <c r="AE184">
        <v>24</v>
      </c>
      <c r="AF184" s="1">
        <f t="shared" si="93"/>
        <v>0</v>
      </c>
      <c r="AG184" s="1">
        <f t="shared" si="94"/>
        <v>1</v>
      </c>
      <c r="AH184" s="1">
        <f t="shared" si="95"/>
        <v>1</v>
      </c>
      <c r="AI184" s="1">
        <f t="shared" si="96"/>
        <v>2</v>
      </c>
      <c r="AJ184" s="1">
        <f t="shared" si="97"/>
        <v>1</v>
      </c>
      <c r="AK184" s="1">
        <f t="shared" si="98"/>
        <v>5</v>
      </c>
      <c r="AL184" s="1">
        <f t="shared" si="99"/>
        <v>3</v>
      </c>
      <c r="AM184" s="1">
        <f t="shared" si="100"/>
        <v>1</v>
      </c>
      <c r="AN184" s="1">
        <f t="shared" si="101"/>
        <v>2</v>
      </c>
      <c r="AO184" s="1">
        <f t="shared" si="102"/>
        <v>2</v>
      </c>
      <c r="AP184" s="1">
        <f t="shared" si="103"/>
        <v>4</v>
      </c>
      <c r="AQ184" s="1">
        <f t="shared" si="104"/>
        <v>0</v>
      </c>
      <c r="AR184" s="1">
        <f t="shared" si="105"/>
        <v>0</v>
      </c>
      <c r="AS184" s="1">
        <f t="shared" si="106"/>
        <v>2</v>
      </c>
      <c r="AT184" s="1">
        <f t="shared" si="107"/>
        <v>0</v>
      </c>
      <c r="AU184" s="1">
        <f t="shared" si="108"/>
        <v>0</v>
      </c>
      <c r="AX184" t="s">
        <v>93</v>
      </c>
      <c r="AY184" t="s">
        <v>79</v>
      </c>
      <c r="AZ184">
        <v>1</v>
      </c>
      <c r="BA184">
        <v>96</v>
      </c>
      <c r="BB184">
        <v>1</v>
      </c>
      <c r="BC184">
        <v>24</v>
      </c>
      <c r="BD184">
        <v>26</v>
      </c>
      <c r="BE184">
        <v>24.375</v>
      </c>
      <c r="BF184">
        <v>0.92307692307692302</v>
      </c>
      <c r="BG184">
        <v>7.69230769230769E-2</v>
      </c>
      <c r="BH184">
        <v>0.73076923076923095</v>
      </c>
      <c r="BI184">
        <v>0.19230769230769201</v>
      </c>
      <c r="BJ184">
        <v>2</v>
      </c>
      <c r="BK184">
        <v>2</v>
      </c>
      <c r="BL184">
        <v>1.875</v>
      </c>
      <c r="BM184">
        <v>1</v>
      </c>
      <c r="BN184">
        <v>17</v>
      </c>
      <c r="BO184">
        <v>19</v>
      </c>
      <c r="BP184">
        <v>17.8125</v>
      </c>
      <c r="BQ184">
        <v>0.89473684210526305</v>
      </c>
      <c r="BR184">
        <v>5</v>
      </c>
      <c r="BS184">
        <v>5</v>
      </c>
      <c r="BT184">
        <v>4.6875</v>
      </c>
      <c r="BU184">
        <v>1</v>
      </c>
      <c r="BV184">
        <v>0</v>
      </c>
      <c r="BW184">
        <v>0</v>
      </c>
      <c r="BX184">
        <v>0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2</v>
      </c>
      <c r="CF184">
        <v>2</v>
      </c>
      <c r="CG184">
        <v>1</v>
      </c>
      <c r="CH184">
        <v>1</v>
      </c>
      <c r="CI184">
        <v>1</v>
      </c>
      <c r="CJ184">
        <v>1</v>
      </c>
      <c r="CK184">
        <v>5</v>
      </c>
      <c r="CL184">
        <v>5</v>
      </c>
      <c r="CM184">
        <v>1</v>
      </c>
      <c r="CN184">
        <v>3</v>
      </c>
      <c r="CO184">
        <v>3</v>
      </c>
      <c r="CP184">
        <v>1</v>
      </c>
      <c r="CQ184">
        <v>1</v>
      </c>
      <c r="CR184">
        <v>1</v>
      </c>
      <c r="CS184">
        <v>1</v>
      </c>
      <c r="CT184">
        <v>2</v>
      </c>
      <c r="CU184">
        <v>2</v>
      </c>
      <c r="CV184">
        <v>1</v>
      </c>
      <c r="CW184">
        <v>2</v>
      </c>
      <c r="CX184">
        <v>3</v>
      </c>
      <c r="CY184">
        <v>0.66666666666666696</v>
      </c>
      <c r="CZ184">
        <v>4</v>
      </c>
      <c r="DA184">
        <v>5</v>
      </c>
      <c r="DB184">
        <v>0.8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2</v>
      </c>
      <c r="DJ184">
        <v>2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</row>
    <row r="185" spans="1:121">
      <c r="C185" s="51"/>
      <c r="D185" s="39">
        <f>B170</f>
        <v>7</v>
      </c>
      <c r="E185" s="40"/>
      <c r="F185" s="40"/>
      <c r="G185" s="40"/>
      <c r="H185" s="40"/>
      <c r="I185" s="41"/>
      <c r="J185" s="40">
        <f>B171</f>
        <v>0</v>
      </c>
      <c r="K185" s="40"/>
      <c r="L185" s="40"/>
      <c r="M185" s="40"/>
      <c r="N185" s="40"/>
      <c r="O185" s="40"/>
      <c r="P185" s="40"/>
      <c r="Q185" s="41"/>
      <c r="R185" s="42">
        <f>B172</f>
        <v>0</v>
      </c>
      <c r="S185" s="40"/>
      <c r="T185" s="40"/>
      <c r="U185" s="40"/>
      <c r="V185" s="40"/>
      <c r="W185" s="43"/>
      <c r="Z185" t="s">
        <v>95</v>
      </c>
      <c r="AA185" t="s">
        <v>79</v>
      </c>
      <c r="AB185">
        <v>1</v>
      </c>
      <c r="AC185">
        <v>81</v>
      </c>
      <c r="AD185">
        <v>1</v>
      </c>
      <c r="AE185">
        <v>12</v>
      </c>
      <c r="AF185" s="1">
        <f t="shared" si="93"/>
        <v>0</v>
      </c>
      <c r="AG185" s="1">
        <f t="shared" si="94"/>
        <v>0</v>
      </c>
      <c r="AH185" s="1">
        <f t="shared" si="95"/>
        <v>0</v>
      </c>
      <c r="AI185" s="1">
        <f t="shared" si="96"/>
        <v>0</v>
      </c>
      <c r="AJ185" s="1">
        <f t="shared" si="97"/>
        <v>0</v>
      </c>
      <c r="AK185" s="1">
        <f t="shared" si="98"/>
        <v>2</v>
      </c>
      <c r="AL185" s="1">
        <f t="shared" si="99"/>
        <v>0</v>
      </c>
      <c r="AM185" s="1">
        <f t="shared" si="100"/>
        <v>2</v>
      </c>
      <c r="AN185" s="1">
        <f t="shared" si="101"/>
        <v>1</v>
      </c>
      <c r="AO185" s="1">
        <f t="shared" si="102"/>
        <v>0</v>
      </c>
      <c r="AP185" s="1">
        <f t="shared" si="103"/>
        <v>1</v>
      </c>
      <c r="AQ185" s="1">
        <f t="shared" si="104"/>
        <v>1</v>
      </c>
      <c r="AR185" s="1">
        <f t="shared" si="105"/>
        <v>0</v>
      </c>
      <c r="AS185" s="1">
        <f t="shared" si="106"/>
        <v>3</v>
      </c>
      <c r="AT185" s="1">
        <f t="shared" si="107"/>
        <v>2</v>
      </c>
      <c r="AU185" s="1">
        <f t="shared" si="108"/>
        <v>0</v>
      </c>
      <c r="AX185" t="s">
        <v>95</v>
      </c>
      <c r="AY185" t="s">
        <v>79</v>
      </c>
      <c r="AZ185">
        <v>1</v>
      </c>
      <c r="BA185">
        <v>81</v>
      </c>
      <c r="BB185">
        <v>1</v>
      </c>
      <c r="BC185">
        <v>12</v>
      </c>
      <c r="BD185">
        <v>17</v>
      </c>
      <c r="BE185">
        <v>18.8888888888889</v>
      </c>
      <c r="BF185">
        <v>0.70588235294117696</v>
      </c>
      <c r="BG185">
        <v>0.4375</v>
      </c>
      <c r="BH185">
        <v>0.5625</v>
      </c>
      <c r="BI185">
        <v>0</v>
      </c>
      <c r="BJ185">
        <v>6</v>
      </c>
      <c r="BK185">
        <v>7</v>
      </c>
      <c r="BL185">
        <v>7.7777777777777803</v>
      </c>
      <c r="BM185">
        <v>0.85714285714285698</v>
      </c>
      <c r="BN185">
        <v>6</v>
      </c>
      <c r="BO185">
        <v>9</v>
      </c>
      <c r="BP185">
        <v>10</v>
      </c>
      <c r="BQ185">
        <v>0.66666666666666696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2</v>
      </c>
      <c r="CL185">
        <v>2</v>
      </c>
      <c r="CM185">
        <v>1</v>
      </c>
      <c r="CN185">
        <v>0</v>
      </c>
      <c r="CO185">
        <v>1</v>
      </c>
      <c r="CP185">
        <v>0</v>
      </c>
      <c r="CQ185">
        <v>2</v>
      </c>
      <c r="CR185">
        <v>2</v>
      </c>
      <c r="CS185">
        <v>1</v>
      </c>
      <c r="CT185">
        <v>1</v>
      </c>
      <c r="CU185">
        <v>3</v>
      </c>
      <c r="CV185">
        <v>0.33333333333333298</v>
      </c>
      <c r="CW185">
        <v>0</v>
      </c>
      <c r="CX185">
        <v>0</v>
      </c>
      <c r="CY185">
        <v>0</v>
      </c>
      <c r="CZ185">
        <v>1</v>
      </c>
      <c r="DA185">
        <v>1</v>
      </c>
      <c r="DB185">
        <v>1</v>
      </c>
      <c r="DC185">
        <v>1</v>
      </c>
      <c r="DD185">
        <v>2</v>
      </c>
      <c r="DE185">
        <v>0.5</v>
      </c>
      <c r="DF185">
        <v>0</v>
      </c>
      <c r="DG185">
        <v>0</v>
      </c>
      <c r="DH185">
        <v>0</v>
      </c>
      <c r="DI185">
        <v>3</v>
      </c>
      <c r="DJ185">
        <v>3</v>
      </c>
      <c r="DK185">
        <v>1</v>
      </c>
      <c r="DL185">
        <v>2</v>
      </c>
      <c r="DM185">
        <v>2</v>
      </c>
      <c r="DN185">
        <v>1</v>
      </c>
      <c r="DO185">
        <v>0</v>
      </c>
      <c r="DP185">
        <v>0</v>
      </c>
      <c r="DQ185">
        <v>0</v>
      </c>
    </row>
    <row r="186" spans="1:121">
      <c r="C186" s="51"/>
      <c r="D186" s="16"/>
      <c r="E186" s="5"/>
      <c r="F186" s="5"/>
      <c r="G186" s="5"/>
      <c r="H186" s="5"/>
      <c r="I186" s="22"/>
      <c r="J186" s="5"/>
      <c r="K186" s="5"/>
      <c r="L186" s="5"/>
      <c r="M186" s="5"/>
      <c r="N186" s="5"/>
      <c r="O186" s="5"/>
      <c r="P186" s="5"/>
      <c r="Q186" s="22"/>
      <c r="R186" s="25"/>
      <c r="S186" s="5"/>
      <c r="T186" s="5"/>
      <c r="U186" s="5"/>
      <c r="V186" s="5"/>
      <c r="W186" s="6"/>
      <c r="Z186" t="s">
        <v>206</v>
      </c>
      <c r="AA186" t="s">
        <v>197</v>
      </c>
      <c r="AB186">
        <v>1</v>
      </c>
      <c r="AC186">
        <v>96</v>
      </c>
      <c r="AD186">
        <v>1</v>
      </c>
      <c r="AE186">
        <v>29</v>
      </c>
      <c r="AF186" s="1">
        <f t="shared" si="93"/>
        <v>0</v>
      </c>
      <c r="AG186" s="1">
        <f t="shared" si="94"/>
        <v>0</v>
      </c>
      <c r="AH186" s="1">
        <f t="shared" si="95"/>
        <v>0</v>
      </c>
      <c r="AI186" s="1">
        <f t="shared" si="96"/>
        <v>3</v>
      </c>
      <c r="AJ186" s="1">
        <f t="shared" si="97"/>
        <v>1</v>
      </c>
      <c r="AK186" s="1">
        <f t="shared" si="98"/>
        <v>3</v>
      </c>
      <c r="AL186" s="1">
        <f t="shared" si="99"/>
        <v>5</v>
      </c>
      <c r="AM186" s="1">
        <f t="shared" si="100"/>
        <v>3</v>
      </c>
      <c r="AN186" s="1">
        <f t="shared" si="101"/>
        <v>4</v>
      </c>
      <c r="AO186" s="1">
        <f t="shared" si="102"/>
        <v>6</v>
      </c>
      <c r="AP186" s="1">
        <f t="shared" si="103"/>
        <v>1</v>
      </c>
      <c r="AQ186" s="1">
        <f t="shared" si="104"/>
        <v>1</v>
      </c>
      <c r="AR186" s="1">
        <f t="shared" si="105"/>
        <v>1</v>
      </c>
      <c r="AS186" s="1">
        <f t="shared" si="106"/>
        <v>1</v>
      </c>
      <c r="AT186" s="1">
        <f t="shared" si="107"/>
        <v>0</v>
      </c>
      <c r="AU186" s="1">
        <f t="shared" si="108"/>
        <v>0</v>
      </c>
      <c r="AX186" t="s">
        <v>206</v>
      </c>
      <c r="AY186" t="s">
        <v>197</v>
      </c>
      <c r="AZ186">
        <v>1</v>
      </c>
      <c r="BA186">
        <v>96</v>
      </c>
      <c r="BB186">
        <v>1</v>
      </c>
      <c r="BC186">
        <v>29</v>
      </c>
      <c r="BD186">
        <v>37</v>
      </c>
      <c r="BE186">
        <v>34.6875</v>
      </c>
      <c r="BF186">
        <v>0.78378378378378399</v>
      </c>
      <c r="BG186">
        <v>0.135135135135135</v>
      </c>
      <c r="BH186">
        <v>0.70270270270270296</v>
      </c>
      <c r="BI186">
        <v>0.162162162162162</v>
      </c>
      <c r="BJ186">
        <v>3</v>
      </c>
      <c r="BK186">
        <v>5</v>
      </c>
      <c r="BL186">
        <v>4.6875</v>
      </c>
      <c r="BM186">
        <v>0.6</v>
      </c>
      <c r="BN186">
        <v>22</v>
      </c>
      <c r="BO186">
        <v>26</v>
      </c>
      <c r="BP186">
        <v>24.375</v>
      </c>
      <c r="BQ186">
        <v>0.84615384615384603</v>
      </c>
      <c r="BR186">
        <v>4</v>
      </c>
      <c r="BS186">
        <v>6</v>
      </c>
      <c r="BT186">
        <v>5.625</v>
      </c>
      <c r="BU186">
        <v>0.66666666666666696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3</v>
      </c>
      <c r="CF186">
        <v>5</v>
      </c>
      <c r="CG186">
        <v>0.6</v>
      </c>
      <c r="CH186">
        <v>1</v>
      </c>
      <c r="CI186">
        <v>1</v>
      </c>
      <c r="CJ186">
        <v>1</v>
      </c>
      <c r="CK186">
        <v>3</v>
      </c>
      <c r="CL186">
        <v>4</v>
      </c>
      <c r="CM186">
        <v>0.75</v>
      </c>
      <c r="CN186">
        <v>5</v>
      </c>
      <c r="CO186">
        <v>5</v>
      </c>
      <c r="CP186">
        <v>1</v>
      </c>
      <c r="CQ186">
        <v>3</v>
      </c>
      <c r="CR186">
        <v>4</v>
      </c>
      <c r="CS186">
        <v>0.75</v>
      </c>
      <c r="CT186">
        <v>4</v>
      </c>
      <c r="CU186">
        <v>4</v>
      </c>
      <c r="CV186">
        <v>1</v>
      </c>
      <c r="CW186">
        <v>6</v>
      </c>
      <c r="CX186">
        <v>8</v>
      </c>
      <c r="CY186">
        <v>0.75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2</v>
      </c>
      <c r="DH186">
        <v>0.5</v>
      </c>
      <c r="DI186">
        <v>1</v>
      </c>
      <c r="DJ186">
        <v>2</v>
      </c>
      <c r="DK186">
        <v>0.5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</row>
    <row r="187" spans="1:121">
      <c r="C187" s="51"/>
      <c r="D187" s="16"/>
      <c r="E187" s="5"/>
      <c r="F187" s="5"/>
      <c r="G187" s="5"/>
      <c r="H187" s="5"/>
      <c r="I187" s="22"/>
      <c r="J187" s="5"/>
      <c r="K187" s="5"/>
      <c r="L187" s="5"/>
      <c r="M187" s="5"/>
      <c r="N187" s="5"/>
      <c r="O187" s="5"/>
      <c r="P187" s="5"/>
      <c r="Q187" s="22"/>
      <c r="R187" s="25"/>
      <c r="S187" s="5"/>
      <c r="T187" s="5"/>
      <c r="U187" s="5"/>
      <c r="V187" s="5"/>
      <c r="W187" s="6"/>
      <c r="Z187" t="s">
        <v>97</v>
      </c>
      <c r="AA187" t="s">
        <v>79</v>
      </c>
      <c r="AB187">
        <v>1</v>
      </c>
      <c r="AC187">
        <v>81</v>
      </c>
      <c r="AD187">
        <v>1</v>
      </c>
      <c r="AE187">
        <v>48</v>
      </c>
      <c r="AF187" s="1">
        <f t="shared" si="93"/>
        <v>0</v>
      </c>
      <c r="AG187" s="1">
        <f t="shared" si="94"/>
        <v>0</v>
      </c>
      <c r="AH187" s="1">
        <f t="shared" si="95"/>
        <v>1</v>
      </c>
      <c r="AI187" s="1">
        <f t="shared" si="96"/>
        <v>0</v>
      </c>
      <c r="AJ187" s="1">
        <f t="shared" si="97"/>
        <v>10</v>
      </c>
      <c r="AK187" s="1">
        <f t="shared" si="98"/>
        <v>2</v>
      </c>
      <c r="AL187" s="1">
        <f t="shared" si="99"/>
        <v>1</v>
      </c>
      <c r="AM187" s="1">
        <f t="shared" si="100"/>
        <v>5</v>
      </c>
      <c r="AN187" s="1">
        <f t="shared" si="101"/>
        <v>1</v>
      </c>
      <c r="AO187" s="1">
        <f t="shared" si="102"/>
        <v>1</v>
      </c>
      <c r="AP187" s="1">
        <f t="shared" si="103"/>
        <v>9</v>
      </c>
      <c r="AQ187" s="1">
        <f t="shared" si="104"/>
        <v>1</v>
      </c>
      <c r="AR187" s="1">
        <f t="shared" si="105"/>
        <v>0</v>
      </c>
      <c r="AS187" s="1">
        <f t="shared" si="106"/>
        <v>7</v>
      </c>
      <c r="AT187" s="1">
        <f t="shared" si="107"/>
        <v>0</v>
      </c>
      <c r="AU187" s="1">
        <f t="shared" si="108"/>
        <v>0</v>
      </c>
      <c r="AX187" t="s">
        <v>97</v>
      </c>
      <c r="AY187" t="s">
        <v>79</v>
      </c>
      <c r="AZ187">
        <v>1</v>
      </c>
      <c r="BA187">
        <v>81</v>
      </c>
      <c r="BB187">
        <v>1</v>
      </c>
      <c r="BC187">
        <v>48</v>
      </c>
      <c r="BD187">
        <v>66</v>
      </c>
      <c r="BE187">
        <v>73.3333333333333</v>
      </c>
      <c r="BF187">
        <v>0.72727272727272696</v>
      </c>
      <c r="BG187">
        <v>0.25490196078431399</v>
      </c>
      <c r="BH187">
        <v>0.47058823529411797</v>
      </c>
      <c r="BI187">
        <v>0.27450980392156898</v>
      </c>
      <c r="BJ187">
        <v>8</v>
      </c>
      <c r="BK187">
        <v>13</v>
      </c>
      <c r="BL187">
        <v>14.4444444444444</v>
      </c>
      <c r="BM187">
        <v>0.61538461538461497</v>
      </c>
      <c r="BN187">
        <v>19</v>
      </c>
      <c r="BO187">
        <v>24</v>
      </c>
      <c r="BP187">
        <v>26.6666666666667</v>
      </c>
      <c r="BQ187">
        <v>0.79166666666666696</v>
      </c>
      <c r="BR187">
        <v>11</v>
      </c>
      <c r="BS187">
        <v>14</v>
      </c>
      <c r="BT187">
        <v>15.5555555555556</v>
      </c>
      <c r="BU187">
        <v>0.78571428571428603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10</v>
      </c>
      <c r="CI187">
        <v>13</v>
      </c>
      <c r="CJ187">
        <v>0.76923076923076905</v>
      </c>
      <c r="CK187">
        <v>2</v>
      </c>
      <c r="CL187">
        <v>2</v>
      </c>
      <c r="CM187">
        <v>1</v>
      </c>
      <c r="CN187">
        <v>1</v>
      </c>
      <c r="CO187">
        <v>2</v>
      </c>
      <c r="CP187">
        <v>0.5</v>
      </c>
      <c r="CQ187">
        <v>5</v>
      </c>
      <c r="CR187">
        <v>7</v>
      </c>
      <c r="CS187">
        <v>0.71428571428571397</v>
      </c>
      <c r="CT187">
        <v>1</v>
      </c>
      <c r="CU187">
        <v>2</v>
      </c>
      <c r="CV187">
        <v>0.5</v>
      </c>
      <c r="CW187">
        <v>1</v>
      </c>
      <c r="CX187">
        <v>1</v>
      </c>
      <c r="CY187">
        <v>1</v>
      </c>
      <c r="CZ187">
        <v>9</v>
      </c>
      <c r="DA187">
        <v>10</v>
      </c>
      <c r="DB187">
        <v>0.9</v>
      </c>
      <c r="DC187">
        <v>1</v>
      </c>
      <c r="DD187">
        <v>1</v>
      </c>
      <c r="DE187">
        <v>1</v>
      </c>
      <c r="DF187">
        <v>0</v>
      </c>
      <c r="DG187">
        <v>0</v>
      </c>
      <c r="DH187">
        <v>0</v>
      </c>
      <c r="DI187">
        <v>7</v>
      </c>
      <c r="DJ187">
        <v>12</v>
      </c>
      <c r="DK187">
        <v>0.58333333333333304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</row>
    <row r="188" spans="1:121">
      <c r="C188" s="51"/>
      <c r="D188" s="16"/>
      <c r="E188" s="5"/>
      <c r="F188" s="5"/>
      <c r="G188" s="5"/>
      <c r="H188" s="5"/>
      <c r="I188" s="22"/>
      <c r="J188" s="5"/>
      <c r="K188" s="5"/>
      <c r="L188" s="5"/>
      <c r="M188" s="5"/>
      <c r="N188" s="5"/>
      <c r="O188" s="5"/>
      <c r="P188" s="5"/>
      <c r="Q188" s="22"/>
      <c r="R188" s="25"/>
      <c r="S188" s="5"/>
      <c r="T188" s="5"/>
      <c r="U188" s="5"/>
      <c r="V188" s="5"/>
      <c r="W188" s="6"/>
      <c r="Z188" t="s">
        <v>98</v>
      </c>
      <c r="AA188" t="s">
        <v>79</v>
      </c>
      <c r="AB188">
        <v>1</v>
      </c>
      <c r="AC188">
        <v>32</v>
      </c>
      <c r="AD188">
        <v>0</v>
      </c>
      <c r="AE188">
        <v>5</v>
      </c>
      <c r="AF188" s="1">
        <f t="shared" si="93"/>
        <v>0</v>
      </c>
      <c r="AG188" s="1">
        <f t="shared" si="94"/>
        <v>0</v>
      </c>
      <c r="AH188" s="1">
        <f t="shared" si="95"/>
        <v>1</v>
      </c>
      <c r="AI188" s="1">
        <f t="shared" si="96"/>
        <v>0</v>
      </c>
      <c r="AJ188" s="1">
        <f t="shared" si="97"/>
        <v>0</v>
      </c>
      <c r="AK188" s="1">
        <f t="shared" si="98"/>
        <v>1</v>
      </c>
      <c r="AL188" s="1">
        <f t="shared" si="99"/>
        <v>0</v>
      </c>
      <c r="AM188" s="1">
        <f t="shared" si="100"/>
        <v>1</v>
      </c>
      <c r="AN188" s="1">
        <f t="shared" si="101"/>
        <v>0</v>
      </c>
      <c r="AO188" s="1">
        <f t="shared" si="102"/>
        <v>0</v>
      </c>
      <c r="AP188" s="1">
        <f t="shared" si="103"/>
        <v>0</v>
      </c>
      <c r="AQ188" s="1">
        <f t="shared" si="104"/>
        <v>1</v>
      </c>
      <c r="AR188" s="1">
        <f t="shared" si="105"/>
        <v>0</v>
      </c>
      <c r="AS188" s="1">
        <f t="shared" si="106"/>
        <v>0</v>
      </c>
      <c r="AT188" s="1">
        <f t="shared" si="107"/>
        <v>1</v>
      </c>
      <c r="AU188" s="1">
        <f t="shared" si="108"/>
        <v>0</v>
      </c>
      <c r="AX188" t="s">
        <v>98</v>
      </c>
      <c r="AY188" t="s">
        <v>79</v>
      </c>
      <c r="AZ188">
        <v>1</v>
      </c>
      <c r="BA188">
        <v>32</v>
      </c>
      <c r="BB188">
        <v>0</v>
      </c>
      <c r="BC188">
        <v>5</v>
      </c>
      <c r="BD188">
        <v>9</v>
      </c>
      <c r="BE188">
        <v>25.3125</v>
      </c>
      <c r="BF188">
        <v>0.55555555555555602</v>
      </c>
      <c r="BG188">
        <v>0.44444444444444398</v>
      </c>
      <c r="BH188">
        <v>0.44444444444444398</v>
      </c>
      <c r="BI188">
        <v>0.11111111111111099</v>
      </c>
      <c r="BJ188">
        <v>2</v>
      </c>
      <c r="BK188">
        <v>4</v>
      </c>
      <c r="BL188">
        <v>11.25</v>
      </c>
      <c r="BM188">
        <v>0.5</v>
      </c>
      <c r="BN188">
        <v>2</v>
      </c>
      <c r="BO188">
        <v>4</v>
      </c>
      <c r="BP188">
        <v>11.25</v>
      </c>
      <c r="BQ188">
        <v>0.5</v>
      </c>
      <c r="BR188">
        <v>1</v>
      </c>
      <c r="BS188">
        <v>1</v>
      </c>
      <c r="BT188">
        <v>2.8125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1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</v>
      </c>
      <c r="CL188">
        <v>2</v>
      </c>
      <c r="CM188">
        <v>0.5</v>
      </c>
      <c r="CN188">
        <v>0</v>
      </c>
      <c r="CO188">
        <v>0</v>
      </c>
      <c r="CP188">
        <v>0</v>
      </c>
      <c r="CQ188">
        <v>1</v>
      </c>
      <c r="CR188">
        <v>1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1</v>
      </c>
      <c r="DD188">
        <v>1</v>
      </c>
      <c r="DE188">
        <v>1</v>
      </c>
      <c r="DF188">
        <v>0</v>
      </c>
      <c r="DG188">
        <v>1</v>
      </c>
      <c r="DH188">
        <v>0</v>
      </c>
      <c r="DI188">
        <v>0</v>
      </c>
      <c r="DJ188">
        <v>1</v>
      </c>
      <c r="DK188">
        <v>0</v>
      </c>
      <c r="DL188">
        <v>1</v>
      </c>
      <c r="DM188">
        <v>1</v>
      </c>
      <c r="DN188">
        <v>1</v>
      </c>
      <c r="DO188">
        <v>0</v>
      </c>
      <c r="DP188">
        <v>0</v>
      </c>
      <c r="DQ188">
        <v>0</v>
      </c>
    </row>
    <row r="189" spans="1:121">
      <c r="C189" s="51" t="s">
        <v>103</v>
      </c>
      <c r="D189" s="16"/>
      <c r="E189" s="5"/>
      <c r="F189" s="5"/>
      <c r="G189" s="5"/>
      <c r="H189" s="5"/>
      <c r="I189" s="22"/>
      <c r="J189" s="5"/>
      <c r="K189" s="5"/>
      <c r="L189" s="5"/>
      <c r="M189" s="5"/>
      <c r="N189" s="5"/>
      <c r="O189" s="5"/>
      <c r="P189" s="5"/>
      <c r="Q189" s="22"/>
      <c r="R189" s="25"/>
      <c r="S189" s="5"/>
      <c r="T189" s="5"/>
      <c r="U189" s="5"/>
      <c r="V189" s="5"/>
      <c r="W189" s="6"/>
      <c r="Z189" t="s">
        <v>99</v>
      </c>
      <c r="AA189" t="s">
        <v>79</v>
      </c>
      <c r="AB189">
        <v>1</v>
      </c>
      <c r="AC189">
        <v>68</v>
      </c>
      <c r="AD189">
        <v>1</v>
      </c>
      <c r="AE189">
        <v>23</v>
      </c>
      <c r="AF189" s="1">
        <f t="shared" si="93"/>
        <v>0</v>
      </c>
      <c r="AG189" s="1">
        <f t="shared" si="94"/>
        <v>0</v>
      </c>
      <c r="AH189" s="1">
        <f t="shared" si="95"/>
        <v>5</v>
      </c>
      <c r="AI189" s="1">
        <f t="shared" si="96"/>
        <v>1</v>
      </c>
      <c r="AJ189" s="1">
        <f t="shared" si="97"/>
        <v>0</v>
      </c>
      <c r="AK189" s="1">
        <f t="shared" si="98"/>
        <v>8</v>
      </c>
      <c r="AL189" s="1">
        <f t="shared" si="99"/>
        <v>1</v>
      </c>
      <c r="AM189" s="1">
        <f t="shared" si="100"/>
        <v>0</v>
      </c>
      <c r="AN189" s="1">
        <f t="shared" si="101"/>
        <v>2</v>
      </c>
      <c r="AO189" s="1">
        <f t="shared" si="102"/>
        <v>1</v>
      </c>
      <c r="AP189" s="1">
        <f t="shared" si="103"/>
        <v>0</v>
      </c>
      <c r="AQ189" s="1">
        <f t="shared" si="104"/>
        <v>4</v>
      </c>
      <c r="AR189" s="1">
        <f t="shared" si="105"/>
        <v>0</v>
      </c>
      <c r="AS189" s="1">
        <f t="shared" si="106"/>
        <v>0</v>
      </c>
      <c r="AT189" s="1">
        <f t="shared" si="107"/>
        <v>1</v>
      </c>
      <c r="AU189" s="1">
        <f t="shared" si="108"/>
        <v>0</v>
      </c>
      <c r="AX189" t="s">
        <v>99</v>
      </c>
      <c r="AY189" t="s">
        <v>79</v>
      </c>
      <c r="AZ189">
        <v>1</v>
      </c>
      <c r="BA189">
        <v>68</v>
      </c>
      <c r="BB189">
        <v>1</v>
      </c>
      <c r="BC189">
        <v>23</v>
      </c>
      <c r="BD189">
        <v>27</v>
      </c>
      <c r="BE189">
        <v>35.735294117647101</v>
      </c>
      <c r="BF189">
        <v>0.85185185185185197</v>
      </c>
      <c r="BG189">
        <v>0.22222222222222199</v>
      </c>
      <c r="BH189">
        <v>0.55555555555555602</v>
      </c>
      <c r="BI189">
        <v>0.22222222222222199</v>
      </c>
      <c r="BJ189">
        <v>5</v>
      </c>
      <c r="BK189">
        <v>6</v>
      </c>
      <c r="BL189">
        <v>7.9411764705882399</v>
      </c>
      <c r="BM189">
        <v>0.83333333333333304</v>
      </c>
      <c r="BN189">
        <v>12</v>
      </c>
      <c r="BO189">
        <v>15</v>
      </c>
      <c r="BP189">
        <v>19.852941176470601</v>
      </c>
      <c r="BQ189">
        <v>0.8</v>
      </c>
      <c r="BR189">
        <v>6</v>
      </c>
      <c r="BS189">
        <v>6</v>
      </c>
      <c r="BT189">
        <v>7.9411764705882399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5</v>
      </c>
      <c r="CD189">
        <v>1</v>
      </c>
      <c r="CE189">
        <v>1</v>
      </c>
      <c r="CF189">
        <v>1</v>
      </c>
      <c r="CG189">
        <v>1</v>
      </c>
      <c r="CH189">
        <v>0</v>
      </c>
      <c r="CI189">
        <v>0</v>
      </c>
      <c r="CJ189">
        <v>0</v>
      </c>
      <c r="CK189">
        <v>8</v>
      </c>
      <c r="CL189">
        <v>9</v>
      </c>
      <c r="CM189">
        <v>0.88888888888888895</v>
      </c>
      <c r="CN189">
        <v>1</v>
      </c>
      <c r="CO189">
        <v>1</v>
      </c>
      <c r="CP189">
        <v>1</v>
      </c>
      <c r="CQ189">
        <v>0</v>
      </c>
      <c r="CR189">
        <v>0</v>
      </c>
      <c r="CS189">
        <v>0</v>
      </c>
      <c r="CT189">
        <v>2</v>
      </c>
      <c r="CU189">
        <v>4</v>
      </c>
      <c r="CV189">
        <v>0.5</v>
      </c>
      <c r="CW189">
        <v>1</v>
      </c>
      <c r="CX189">
        <v>1</v>
      </c>
      <c r="CY189">
        <v>1</v>
      </c>
      <c r="CZ189">
        <v>0</v>
      </c>
      <c r="DA189">
        <v>0</v>
      </c>
      <c r="DB189">
        <v>0</v>
      </c>
      <c r="DC189">
        <v>4</v>
      </c>
      <c r="DD189">
        <v>4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0</v>
      </c>
      <c r="DL189">
        <v>1</v>
      </c>
      <c r="DM189">
        <v>1</v>
      </c>
      <c r="DN189">
        <v>1</v>
      </c>
      <c r="DO189">
        <v>0</v>
      </c>
      <c r="DP189">
        <v>0</v>
      </c>
      <c r="DQ189">
        <v>0</v>
      </c>
    </row>
    <row r="190" spans="1:121">
      <c r="C190" s="51"/>
      <c r="D190" s="16"/>
      <c r="E190" s="5"/>
      <c r="F190" s="5"/>
      <c r="G190" s="5"/>
      <c r="H190" s="5"/>
      <c r="I190" s="22"/>
      <c r="J190" s="5"/>
      <c r="K190" s="5"/>
      <c r="L190" s="5"/>
      <c r="M190" s="5"/>
      <c r="N190" s="5"/>
      <c r="O190" s="5"/>
      <c r="P190" s="5"/>
      <c r="Q190" s="22"/>
      <c r="R190" s="25"/>
      <c r="S190" s="5"/>
      <c r="T190" s="5"/>
      <c r="U190" s="5"/>
      <c r="V190" s="5"/>
      <c r="W190" s="6"/>
      <c r="Z190" t="s">
        <v>100</v>
      </c>
      <c r="AA190" t="s">
        <v>79</v>
      </c>
      <c r="AB190">
        <v>1</v>
      </c>
      <c r="AC190">
        <v>96</v>
      </c>
      <c r="AD190">
        <v>1</v>
      </c>
      <c r="AE190">
        <v>48</v>
      </c>
      <c r="AF190" s="1">
        <f t="shared" si="93"/>
        <v>0</v>
      </c>
      <c r="AG190" s="1">
        <f t="shared" si="94"/>
        <v>1</v>
      </c>
      <c r="AH190" s="1">
        <f t="shared" si="95"/>
        <v>13</v>
      </c>
      <c r="AI190" s="1">
        <f t="shared" si="96"/>
        <v>5</v>
      </c>
      <c r="AJ190" s="1">
        <f t="shared" si="97"/>
        <v>0</v>
      </c>
      <c r="AK190" s="1">
        <f t="shared" si="98"/>
        <v>9</v>
      </c>
      <c r="AL190" s="1">
        <f t="shared" si="99"/>
        <v>10</v>
      </c>
      <c r="AM190" s="1">
        <f t="shared" si="100"/>
        <v>0</v>
      </c>
      <c r="AN190" s="1">
        <f t="shared" si="101"/>
        <v>7</v>
      </c>
      <c r="AO190" s="1">
        <f t="shared" si="102"/>
        <v>2</v>
      </c>
      <c r="AP190" s="1">
        <f t="shared" si="103"/>
        <v>0</v>
      </c>
      <c r="AQ190" s="1">
        <f t="shared" si="104"/>
        <v>0</v>
      </c>
      <c r="AR190" s="1">
        <f t="shared" si="105"/>
        <v>1</v>
      </c>
      <c r="AS190" s="1">
        <f t="shared" si="106"/>
        <v>0</v>
      </c>
      <c r="AT190" s="1">
        <f t="shared" si="107"/>
        <v>0</v>
      </c>
      <c r="AU190" s="1">
        <f t="shared" si="108"/>
        <v>0</v>
      </c>
      <c r="AX190" t="s">
        <v>100</v>
      </c>
      <c r="AY190" t="s">
        <v>79</v>
      </c>
      <c r="AZ190">
        <v>1</v>
      </c>
      <c r="BA190">
        <v>96</v>
      </c>
      <c r="BB190">
        <v>1</v>
      </c>
      <c r="BC190">
        <v>48</v>
      </c>
      <c r="BD190">
        <v>49</v>
      </c>
      <c r="BE190">
        <v>45.9375</v>
      </c>
      <c r="BF190">
        <v>0.97959183673469397</v>
      </c>
      <c r="BG190">
        <v>2.04081632653061E-2</v>
      </c>
      <c r="BH190">
        <v>0.59183673469387799</v>
      </c>
      <c r="BI190">
        <v>0.38775510204081598</v>
      </c>
      <c r="BJ190">
        <v>1</v>
      </c>
      <c r="BK190">
        <v>1</v>
      </c>
      <c r="BL190">
        <v>0.9375</v>
      </c>
      <c r="BM190">
        <v>1</v>
      </c>
      <c r="BN190">
        <v>28</v>
      </c>
      <c r="BO190">
        <v>29</v>
      </c>
      <c r="BP190">
        <v>27.1875</v>
      </c>
      <c r="BQ190">
        <v>0.96551724137931005</v>
      </c>
      <c r="BR190">
        <v>19</v>
      </c>
      <c r="BS190">
        <v>19</v>
      </c>
      <c r="BT190">
        <v>17.8125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13</v>
      </c>
      <c r="CC190">
        <v>13</v>
      </c>
      <c r="CD190">
        <v>1</v>
      </c>
      <c r="CE190">
        <v>5</v>
      </c>
      <c r="CF190">
        <v>5</v>
      </c>
      <c r="CG190">
        <v>1</v>
      </c>
      <c r="CH190">
        <v>0</v>
      </c>
      <c r="CI190">
        <v>0</v>
      </c>
      <c r="CJ190">
        <v>0</v>
      </c>
      <c r="CK190">
        <v>9</v>
      </c>
      <c r="CL190">
        <v>10</v>
      </c>
      <c r="CM190">
        <v>0.9</v>
      </c>
      <c r="CN190">
        <v>10</v>
      </c>
      <c r="CO190">
        <v>10</v>
      </c>
      <c r="CP190">
        <v>1</v>
      </c>
      <c r="CQ190">
        <v>0</v>
      </c>
      <c r="CR190">
        <v>0</v>
      </c>
      <c r="CS190">
        <v>0</v>
      </c>
      <c r="CT190">
        <v>7</v>
      </c>
      <c r="CU190">
        <v>7</v>
      </c>
      <c r="CV190">
        <v>1</v>
      </c>
      <c r="CW190">
        <v>2</v>
      </c>
      <c r="CX190">
        <v>2</v>
      </c>
      <c r="CY190">
        <v>1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1</v>
      </c>
      <c r="DG190">
        <v>1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</row>
    <row r="191" spans="1:121">
      <c r="C191" s="51"/>
      <c r="D191" s="16">
        <f>B170</f>
        <v>7</v>
      </c>
      <c r="E191" s="5"/>
      <c r="F191" s="5"/>
      <c r="G191" s="17"/>
      <c r="H191" s="20">
        <f>B169</f>
        <v>1</v>
      </c>
      <c r="I191" s="21"/>
      <c r="J191" s="24">
        <f>B169</f>
        <v>1</v>
      </c>
      <c r="K191" s="27">
        <f>B169</f>
        <v>1</v>
      </c>
      <c r="L191" s="11"/>
      <c r="M191" s="11"/>
      <c r="N191" s="11"/>
      <c r="O191" s="11"/>
      <c r="P191" s="11"/>
      <c r="Q191" s="21">
        <f>B169</f>
        <v>1</v>
      </c>
      <c r="R191" s="24">
        <f>B169</f>
        <v>1</v>
      </c>
      <c r="S191" s="12"/>
      <c r="T191" s="4">
        <f>B172</f>
        <v>0</v>
      </c>
      <c r="U191" s="5"/>
      <c r="V191" s="5"/>
      <c r="W191" s="6"/>
      <c r="Z191" t="s">
        <v>168</v>
      </c>
      <c r="AA191" t="s">
        <v>197</v>
      </c>
      <c r="AB191">
        <v>1</v>
      </c>
      <c r="AC191">
        <v>96</v>
      </c>
      <c r="AD191">
        <v>1</v>
      </c>
      <c r="AE191">
        <v>26</v>
      </c>
      <c r="AF191" s="1">
        <f t="shared" si="93"/>
        <v>0</v>
      </c>
      <c r="AG191" s="1">
        <f t="shared" si="94"/>
        <v>0</v>
      </c>
      <c r="AH191" s="1">
        <f t="shared" si="95"/>
        <v>1</v>
      </c>
      <c r="AI191" s="1">
        <f t="shared" si="96"/>
        <v>2</v>
      </c>
      <c r="AJ191" s="1">
        <f t="shared" si="97"/>
        <v>1</v>
      </c>
      <c r="AK191" s="1">
        <f t="shared" si="98"/>
        <v>0</v>
      </c>
      <c r="AL191" s="1">
        <f t="shared" si="99"/>
        <v>1</v>
      </c>
      <c r="AM191" s="1">
        <f t="shared" si="100"/>
        <v>1</v>
      </c>
      <c r="AN191" s="1">
        <f t="shared" si="101"/>
        <v>3</v>
      </c>
      <c r="AO191" s="1">
        <f t="shared" si="102"/>
        <v>4</v>
      </c>
      <c r="AP191" s="1">
        <f t="shared" si="103"/>
        <v>4</v>
      </c>
      <c r="AQ191" s="1">
        <f t="shared" si="104"/>
        <v>2</v>
      </c>
      <c r="AR191" s="1">
        <f t="shared" si="105"/>
        <v>3</v>
      </c>
      <c r="AS191" s="1">
        <f t="shared" si="106"/>
        <v>3</v>
      </c>
      <c r="AT191" s="1">
        <f t="shared" si="107"/>
        <v>1</v>
      </c>
      <c r="AU191" s="1">
        <f t="shared" si="108"/>
        <v>0</v>
      </c>
      <c r="AX191" t="s">
        <v>168</v>
      </c>
      <c r="AY191" t="s">
        <v>197</v>
      </c>
      <c r="AZ191">
        <v>1</v>
      </c>
      <c r="BA191">
        <v>96</v>
      </c>
      <c r="BB191">
        <v>1</v>
      </c>
      <c r="BC191">
        <v>26</v>
      </c>
      <c r="BD191">
        <v>29</v>
      </c>
      <c r="BE191">
        <v>27.1875</v>
      </c>
      <c r="BF191">
        <v>0.89655172413793105</v>
      </c>
      <c r="BG191">
        <v>0.31034482758620702</v>
      </c>
      <c r="BH191">
        <v>0.55172413793103403</v>
      </c>
      <c r="BI191">
        <v>0.13793103448275901</v>
      </c>
      <c r="BJ191">
        <v>9</v>
      </c>
      <c r="BK191">
        <v>9</v>
      </c>
      <c r="BL191">
        <v>8.4375</v>
      </c>
      <c r="BM191">
        <v>1</v>
      </c>
      <c r="BN191">
        <v>13</v>
      </c>
      <c r="BO191">
        <v>16</v>
      </c>
      <c r="BP191">
        <v>15</v>
      </c>
      <c r="BQ191">
        <v>0.8125</v>
      </c>
      <c r="BR191">
        <v>4</v>
      </c>
      <c r="BS191">
        <v>4</v>
      </c>
      <c r="BT191">
        <v>3.75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1</v>
      </c>
      <c r="CE191">
        <v>2</v>
      </c>
      <c r="CF191">
        <v>2</v>
      </c>
      <c r="CG191">
        <v>1</v>
      </c>
      <c r="CH191">
        <v>1</v>
      </c>
      <c r="CI191">
        <v>1</v>
      </c>
      <c r="CJ191">
        <v>1</v>
      </c>
      <c r="CK191">
        <v>0</v>
      </c>
      <c r="CL191">
        <v>0</v>
      </c>
      <c r="CM191">
        <v>0</v>
      </c>
      <c r="CN191">
        <v>1</v>
      </c>
      <c r="CO191">
        <v>2</v>
      </c>
      <c r="CP191">
        <v>0.5</v>
      </c>
      <c r="CQ191">
        <v>1</v>
      </c>
      <c r="CR191">
        <v>1</v>
      </c>
      <c r="CS191">
        <v>1</v>
      </c>
      <c r="CT191">
        <v>3</v>
      </c>
      <c r="CU191">
        <v>4</v>
      </c>
      <c r="CV191">
        <v>0.75</v>
      </c>
      <c r="CW191">
        <v>4</v>
      </c>
      <c r="CX191">
        <v>5</v>
      </c>
      <c r="CY191">
        <v>0.8</v>
      </c>
      <c r="CZ191">
        <v>4</v>
      </c>
      <c r="DA191">
        <v>4</v>
      </c>
      <c r="DB191">
        <v>1</v>
      </c>
      <c r="DC191">
        <v>2</v>
      </c>
      <c r="DD191">
        <v>2</v>
      </c>
      <c r="DE191">
        <v>1</v>
      </c>
      <c r="DF191">
        <v>3</v>
      </c>
      <c r="DG191">
        <v>3</v>
      </c>
      <c r="DH191">
        <v>1</v>
      </c>
      <c r="DI191">
        <v>3</v>
      </c>
      <c r="DJ191">
        <v>3</v>
      </c>
      <c r="DK191">
        <v>1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</row>
    <row r="192" spans="1:121">
      <c r="C192" s="51"/>
      <c r="D192" s="16"/>
      <c r="E192" s="5"/>
      <c r="F192" s="5"/>
      <c r="G192" s="17"/>
      <c r="H192" s="4"/>
      <c r="I192" s="22"/>
      <c r="J192" s="25"/>
      <c r="K192" s="28"/>
      <c r="L192" s="5"/>
      <c r="M192" s="5"/>
      <c r="N192" s="5"/>
      <c r="O192" s="5"/>
      <c r="P192" s="5"/>
      <c r="Q192" s="22"/>
      <c r="R192" s="25"/>
      <c r="S192" s="17"/>
      <c r="T192" s="4"/>
      <c r="U192" s="5"/>
      <c r="V192" s="5"/>
      <c r="W192" s="6"/>
      <c r="Z192" t="s">
        <v>101</v>
      </c>
      <c r="AA192" t="s">
        <v>79</v>
      </c>
      <c r="AB192">
        <v>1</v>
      </c>
      <c r="AC192">
        <v>96</v>
      </c>
      <c r="AD192">
        <v>1</v>
      </c>
      <c r="AE192">
        <v>9</v>
      </c>
      <c r="AF192" s="1">
        <f t="shared" si="93"/>
        <v>2</v>
      </c>
      <c r="AG192" s="1">
        <f t="shared" si="94"/>
        <v>0</v>
      </c>
      <c r="AH192" s="1">
        <f t="shared" si="95"/>
        <v>0</v>
      </c>
      <c r="AI192" s="1">
        <f t="shared" si="96"/>
        <v>0</v>
      </c>
      <c r="AJ192" s="1">
        <f t="shared" si="97"/>
        <v>0</v>
      </c>
      <c r="AK192" s="1">
        <f t="shared" si="98"/>
        <v>0</v>
      </c>
      <c r="AL192" s="1">
        <f t="shared" si="99"/>
        <v>0</v>
      </c>
      <c r="AM192" s="1">
        <f t="shared" si="100"/>
        <v>0</v>
      </c>
      <c r="AN192" s="1">
        <f t="shared" si="101"/>
        <v>0</v>
      </c>
      <c r="AO192" s="1">
        <f t="shared" si="102"/>
        <v>0</v>
      </c>
      <c r="AP192" s="1">
        <f t="shared" si="103"/>
        <v>0</v>
      </c>
      <c r="AQ192" s="1">
        <f t="shared" si="104"/>
        <v>0</v>
      </c>
      <c r="AR192" s="1">
        <f t="shared" si="105"/>
        <v>0</v>
      </c>
      <c r="AS192" s="1">
        <f t="shared" si="106"/>
        <v>0</v>
      </c>
      <c r="AT192" s="1">
        <f t="shared" si="107"/>
        <v>0</v>
      </c>
      <c r="AU192" s="1">
        <f t="shared" si="108"/>
        <v>0</v>
      </c>
      <c r="AX192" t="s">
        <v>101</v>
      </c>
      <c r="AY192" t="s">
        <v>79</v>
      </c>
      <c r="AZ192">
        <v>1</v>
      </c>
      <c r="BA192">
        <v>96</v>
      </c>
      <c r="BB192">
        <v>1</v>
      </c>
      <c r="BC192">
        <v>9</v>
      </c>
      <c r="BD192">
        <v>22</v>
      </c>
      <c r="BE192">
        <v>20.625</v>
      </c>
      <c r="BF192">
        <v>0.40909090909090901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</v>
      </c>
      <c r="BS192">
        <v>7</v>
      </c>
      <c r="BT192">
        <v>6.5625</v>
      </c>
      <c r="BU192">
        <v>0.28571428571428598</v>
      </c>
      <c r="BV192">
        <v>2</v>
      </c>
      <c r="BW192">
        <v>2</v>
      </c>
      <c r="BX192">
        <v>1</v>
      </c>
      <c r="BY192">
        <v>0</v>
      </c>
      <c r="BZ192">
        <v>3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</row>
    <row r="193" spans="3:121">
      <c r="C193" s="51"/>
      <c r="D193" s="16"/>
      <c r="E193" s="5"/>
      <c r="F193" s="5"/>
      <c r="G193" s="17"/>
      <c r="H193" s="4"/>
      <c r="I193" s="22"/>
      <c r="J193" s="25"/>
      <c r="K193" s="10">
        <f>B168</f>
        <v>0</v>
      </c>
      <c r="L193" s="11"/>
      <c r="M193" s="11"/>
      <c r="N193" s="11"/>
      <c r="O193" s="11"/>
      <c r="P193" s="12"/>
      <c r="Q193" s="22"/>
      <c r="R193" s="25"/>
      <c r="S193" s="17"/>
      <c r="T193" s="4"/>
      <c r="U193" s="5"/>
      <c r="V193" s="5"/>
      <c r="W193" s="6"/>
      <c r="Z193" t="s">
        <v>170</v>
      </c>
      <c r="AA193" t="s">
        <v>79</v>
      </c>
      <c r="AB193">
        <v>1</v>
      </c>
      <c r="AC193">
        <v>96</v>
      </c>
      <c r="AD193">
        <v>1</v>
      </c>
      <c r="AE193">
        <v>36</v>
      </c>
      <c r="AF193" s="1">
        <f t="shared" si="93"/>
        <v>0</v>
      </c>
      <c r="AG193" s="1">
        <f t="shared" si="94"/>
        <v>1</v>
      </c>
      <c r="AH193" s="1">
        <f t="shared" si="95"/>
        <v>1</v>
      </c>
      <c r="AI193" s="1">
        <f t="shared" si="96"/>
        <v>8</v>
      </c>
      <c r="AJ193" s="1">
        <f t="shared" si="97"/>
        <v>10</v>
      </c>
      <c r="AK193" s="1">
        <f t="shared" si="98"/>
        <v>0</v>
      </c>
      <c r="AL193" s="1">
        <f t="shared" si="99"/>
        <v>7</v>
      </c>
      <c r="AM193" s="1">
        <f t="shared" si="100"/>
        <v>6</v>
      </c>
      <c r="AN193" s="1">
        <f t="shared" si="101"/>
        <v>0</v>
      </c>
      <c r="AO193" s="1">
        <f t="shared" si="102"/>
        <v>1</v>
      </c>
      <c r="AP193" s="1">
        <f t="shared" si="103"/>
        <v>2</v>
      </c>
      <c r="AQ193" s="1">
        <f t="shared" si="104"/>
        <v>0</v>
      </c>
      <c r="AR193" s="1">
        <f t="shared" si="105"/>
        <v>0</v>
      </c>
      <c r="AS193" s="1">
        <f t="shared" si="106"/>
        <v>0</v>
      </c>
      <c r="AT193" s="1">
        <f t="shared" si="107"/>
        <v>0</v>
      </c>
      <c r="AU193" s="1">
        <f t="shared" si="108"/>
        <v>0</v>
      </c>
      <c r="AX193" t="s">
        <v>170</v>
      </c>
      <c r="AY193" t="s">
        <v>79</v>
      </c>
      <c r="AZ193">
        <v>1</v>
      </c>
      <c r="BA193">
        <v>96</v>
      </c>
      <c r="BB193">
        <v>1</v>
      </c>
      <c r="BC193">
        <v>36</v>
      </c>
      <c r="BD193">
        <v>40</v>
      </c>
      <c r="BE193">
        <v>37.5</v>
      </c>
      <c r="BF193">
        <v>0.9</v>
      </c>
      <c r="BG193">
        <v>0</v>
      </c>
      <c r="BH193">
        <v>0.43589743589743601</v>
      </c>
      <c r="BI193">
        <v>0.56410256410256399</v>
      </c>
      <c r="BJ193">
        <v>0</v>
      </c>
      <c r="BK193">
        <v>0</v>
      </c>
      <c r="BL193">
        <v>0</v>
      </c>
      <c r="BM193">
        <v>0</v>
      </c>
      <c r="BN193">
        <v>16</v>
      </c>
      <c r="BO193">
        <v>17</v>
      </c>
      <c r="BP193">
        <v>15.9375</v>
      </c>
      <c r="BQ193">
        <v>0.94117647058823495</v>
      </c>
      <c r="BR193">
        <v>20</v>
      </c>
      <c r="BS193">
        <v>22</v>
      </c>
      <c r="BT193">
        <v>20.625</v>
      </c>
      <c r="BU193">
        <v>0.90909090909090895</v>
      </c>
      <c r="BV193">
        <v>0</v>
      </c>
      <c r="BW193">
        <v>0</v>
      </c>
      <c r="BX193">
        <v>0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8</v>
      </c>
      <c r="CF193">
        <v>8</v>
      </c>
      <c r="CG193">
        <v>1</v>
      </c>
      <c r="CH193">
        <v>10</v>
      </c>
      <c r="CI193">
        <v>12</v>
      </c>
      <c r="CJ193">
        <v>0.83333333333333304</v>
      </c>
      <c r="CK193">
        <v>0</v>
      </c>
      <c r="CL193">
        <v>0</v>
      </c>
      <c r="CM193">
        <v>0</v>
      </c>
      <c r="CN193">
        <v>7</v>
      </c>
      <c r="CO193">
        <v>7</v>
      </c>
      <c r="CP193">
        <v>1</v>
      </c>
      <c r="CQ193">
        <v>6</v>
      </c>
      <c r="CR193">
        <v>7</v>
      </c>
      <c r="CS193">
        <v>0.85714285714285698</v>
      </c>
      <c r="CT193">
        <v>0</v>
      </c>
      <c r="CU193">
        <v>0</v>
      </c>
      <c r="CV193">
        <v>0</v>
      </c>
      <c r="CW193">
        <v>1</v>
      </c>
      <c r="CX193">
        <v>1</v>
      </c>
      <c r="CY193">
        <v>1</v>
      </c>
      <c r="CZ193">
        <v>2</v>
      </c>
      <c r="DA193">
        <v>2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</row>
    <row r="194" spans="3:121">
      <c r="C194" s="51"/>
      <c r="D194" s="18"/>
      <c r="E194" s="8"/>
      <c r="F194" s="8"/>
      <c r="G194" s="19"/>
      <c r="H194" s="13"/>
      <c r="I194" s="23"/>
      <c r="J194" s="26"/>
      <c r="K194" s="13"/>
      <c r="L194" s="14"/>
      <c r="M194" s="14"/>
      <c r="N194" s="14"/>
      <c r="O194" s="14"/>
      <c r="P194" s="15"/>
      <c r="Q194" s="23"/>
      <c r="R194" s="26"/>
      <c r="S194" s="15"/>
      <c r="T194" s="7"/>
      <c r="U194" s="8"/>
      <c r="V194" s="8"/>
      <c r="W194" s="9"/>
      <c r="Z194" t="s">
        <v>207</v>
      </c>
      <c r="AA194" t="s">
        <v>197</v>
      </c>
      <c r="AB194">
        <v>1</v>
      </c>
      <c r="AC194">
        <v>96</v>
      </c>
      <c r="AD194">
        <v>1</v>
      </c>
      <c r="AE194">
        <v>16</v>
      </c>
      <c r="AF194" s="1">
        <f t="shared" ref="AF194:AF196" si="109">BV194</f>
        <v>0</v>
      </c>
      <c r="AG194" s="1">
        <f t="shared" ref="AG194:AG196" si="110">BY194</f>
        <v>0</v>
      </c>
      <c r="AH194" s="1">
        <f t="shared" ref="AH194:AH196" si="111">CB194</f>
        <v>0</v>
      </c>
      <c r="AI194" s="1">
        <f t="shared" ref="AI194:AI196" si="112">CE194</f>
        <v>1</v>
      </c>
      <c r="AJ194" s="1">
        <f t="shared" ref="AJ194:AJ196" si="113">CH194</f>
        <v>0</v>
      </c>
      <c r="AK194" s="1">
        <f t="shared" ref="AK194:AK196" si="114">CK194</f>
        <v>1</v>
      </c>
      <c r="AL194" s="1">
        <f t="shared" ref="AL194:AL196" si="115">CN194</f>
        <v>1</v>
      </c>
      <c r="AM194" s="1">
        <f t="shared" ref="AM194:AM196" si="116">CQ194</f>
        <v>1</v>
      </c>
      <c r="AN194" s="1">
        <f t="shared" ref="AN194:AN196" si="117">CT194</f>
        <v>4</v>
      </c>
      <c r="AO194" s="1">
        <f t="shared" ref="AO194:AO196" si="118">CW194</f>
        <v>2</v>
      </c>
      <c r="AP194" s="1">
        <f t="shared" ref="AP194:AP196" si="119">CZ194</f>
        <v>0</v>
      </c>
      <c r="AQ194" s="1">
        <f t="shared" ref="AQ194:AQ196" si="120">DC194</f>
        <v>4</v>
      </c>
      <c r="AR194" s="1">
        <f t="shared" ref="AR194:AR196" si="121">DF194</f>
        <v>0</v>
      </c>
      <c r="AS194" s="1">
        <f t="shared" ref="AS194:AS196" si="122">DI194</f>
        <v>0</v>
      </c>
      <c r="AT194" s="1">
        <f t="shared" ref="AT194:AT196" si="123">DL194</f>
        <v>0</v>
      </c>
      <c r="AU194" s="1">
        <f t="shared" ref="AU194:AU196" si="124">DO194</f>
        <v>0</v>
      </c>
      <c r="AX194" t="s">
        <v>207</v>
      </c>
      <c r="AY194" t="s">
        <v>197</v>
      </c>
      <c r="AZ194">
        <v>1</v>
      </c>
      <c r="BA194">
        <v>96</v>
      </c>
      <c r="BB194">
        <v>1</v>
      </c>
      <c r="BC194">
        <v>16</v>
      </c>
      <c r="BD194">
        <v>21</v>
      </c>
      <c r="BE194">
        <v>19.6875</v>
      </c>
      <c r="BF194">
        <v>0.76190476190476197</v>
      </c>
      <c r="BG194">
        <v>0.25</v>
      </c>
      <c r="BH194">
        <v>0.6875</v>
      </c>
      <c r="BI194">
        <v>6.25E-2</v>
      </c>
      <c r="BJ194">
        <v>4</v>
      </c>
      <c r="BK194">
        <v>4</v>
      </c>
      <c r="BL194">
        <v>3.75</v>
      </c>
      <c r="BM194">
        <v>1</v>
      </c>
      <c r="BN194">
        <v>9</v>
      </c>
      <c r="BO194">
        <v>11</v>
      </c>
      <c r="BP194">
        <v>10.3125</v>
      </c>
      <c r="BQ194">
        <v>0.81818181818181801</v>
      </c>
      <c r="BR194">
        <v>1</v>
      </c>
      <c r="BS194">
        <v>1</v>
      </c>
      <c r="BT194">
        <v>0.9375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1</v>
      </c>
      <c r="CG194">
        <v>1</v>
      </c>
      <c r="CH194">
        <v>0</v>
      </c>
      <c r="CI194">
        <v>0</v>
      </c>
      <c r="CJ194">
        <v>0</v>
      </c>
      <c r="CK194">
        <v>1</v>
      </c>
      <c r="CL194">
        <v>2</v>
      </c>
      <c r="CM194">
        <v>0.5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4</v>
      </c>
      <c r="CU194">
        <v>5</v>
      </c>
      <c r="CV194">
        <v>0.8</v>
      </c>
      <c r="CW194">
        <v>2</v>
      </c>
      <c r="CX194">
        <v>2</v>
      </c>
      <c r="CY194">
        <v>1</v>
      </c>
      <c r="CZ194">
        <v>0</v>
      </c>
      <c r="DA194">
        <v>0</v>
      </c>
      <c r="DB194">
        <v>0</v>
      </c>
      <c r="DC194">
        <v>4</v>
      </c>
      <c r="DD194">
        <v>4</v>
      </c>
      <c r="DE194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</row>
    <row r="195" spans="3:121">
      <c r="Z195" t="s">
        <v>208</v>
      </c>
      <c r="AA195" t="s">
        <v>197</v>
      </c>
      <c r="AB195">
        <v>1</v>
      </c>
      <c r="AC195">
        <v>79</v>
      </c>
      <c r="AD195">
        <v>1</v>
      </c>
      <c r="AE195">
        <v>7</v>
      </c>
      <c r="AF195" s="1">
        <f t="shared" si="109"/>
        <v>0</v>
      </c>
      <c r="AG195" s="1">
        <f t="shared" si="110"/>
        <v>0</v>
      </c>
      <c r="AH195" s="1">
        <f t="shared" si="111"/>
        <v>0</v>
      </c>
      <c r="AI195" s="1">
        <f t="shared" si="112"/>
        <v>0</v>
      </c>
      <c r="AJ195" s="1">
        <f t="shared" si="113"/>
        <v>0</v>
      </c>
      <c r="AK195" s="1">
        <f t="shared" si="114"/>
        <v>0</v>
      </c>
      <c r="AL195" s="1">
        <f t="shared" si="115"/>
        <v>0</v>
      </c>
      <c r="AM195" s="1">
        <f t="shared" si="116"/>
        <v>0</v>
      </c>
      <c r="AN195" s="1">
        <f t="shared" si="117"/>
        <v>0</v>
      </c>
      <c r="AO195" s="1">
        <f t="shared" si="118"/>
        <v>1</v>
      </c>
      <c r="AP195" s="1">
        <f t="shared" si="119"/>
        <v>2</v>
      </c>
      <c r="AQ195" s="1">
        <f t="shared" si="120"/>
        <v>1</v>
      </c>
      <c r="AR195" s="1">
        <f t="shared" si="121"/>
        <v>1</v>
      </c>
      <c r="AS195" s="1">
        <f t="shared" si="122"/>
        <v>1</v>
      </c>
      <c r="AT195" s="1">
        <f t="shared" si="123"/>
        <v>1</v>
      </c>
      <c r="AU195" s="1">
        <f t="shared" si="124"/>
        <v>0</v>
      </c>
      <c r="AX195" t="s">
        <v>208</v>
      </c>
      <c r="AY195" t="s">
        <v>197</v>
      </c>
      <c r="AZ195">
        <v>1</v>
      </c>
      <c r="BA195">
        <v>79</v>
      </c>
      <c r="BB195">
        <v>1</v>
      </c>
      <c r="BC195">
        <v>7</v>
      </c>
      <c r="BD195">
        <v>9</v>
      </c>
      <c r="BE195">
        <v>10.253164556962</v>
      </c>
      <c r="BF195">
        <v>0.77777777777777801</v>
      </c>
      <c r="BG195">
        <v>0.55555555555555602</v>
      </c>
      <c r="BH195">
        <v>0.44444444444444398</v>
      </c>
      <c r="BI195">
        <v>0</v>
      </c>
      <c r="BJ195">
        <v>4</v>
      </c>
      <c r="BK195">
        <v>5</v>
      </c>
      <c r="BL195">
        <v>5.6962025316455698</v>
      </c>
      <c r="BM195">
        <v>0.8</v>
      </c>
      <c r="BN195">
        <v>3</v>
      </c>
      <c r="BO195">
        <v>4</v>
      </c>
      <c r="BP195">
        <v>4.5569620253164604</v>
      </c>
      <c r="BQ195">
        <v>0.75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1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1</v>
      </c>
      <c r="CY195">
        <v>1</v>
      </c>
      <c r="CZ195">
        <v>2</v>
      </c>
      <c r="DA195">
        <v>2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2</v>
      </c>
      <c r="DN195">
        <v>0.5</v>
      </c>
      <c r="DO195">
        <v>0</v>
      </c>
      <c r="DP195">
        <v>0</v>
      </c>
      <c r="DQ195">
        <v>0</v>
      </c>
    </row>
    <row r="196" spans="3:121">
      <c r="Z196" t="s">
        <v>209</v>
      </c>
      <c r="AA196" t="s">
        <v>197</v>
      </c>
      <c r="AB196">
        <v>1</v>
      </c>
      <c r="AC196">
        <v>78</v>
      </c>
      <c r="AD196">
        <v>1</v>
      </c>
      <c r="AE196">
        <v>16</v>
      </c>
      <c r="AF196" s="1">
        <f t="shared" si="109"/>
        <v>0</v>
      </c>
      <c r="AG196" s="1">
        <f t="shared" si="110"/>
        <v>0</v>
      </c>
      <c r="AH196" s="1">
        <f t="shared" si="111"/>
        <v>0</v>
      </c>
      <c r="AI196" s="1">
        <f t="shared" si="112"/>
        <v>0</v>
      </c>
      <c r="AJ196" s="1">
        <f t="shared" si="113"/>
        <v>3</v>
      </c>
      <c r="AK196" s="1">
        <f t="shared" si="114"/>
        <v>0</v>
      </c>
      <c r="AL196" s="1">
        <f t="shared" si="115"/>
        <v>0</v>
      </c>
      <c r="AM196" s="1">
        <f t="shared" si="116"/>
        <v>3</v>
      </c>
      <c r="AN196" s="1">
        <f t="shared" si="117"/>
        <v>0</v>
      </c>
      <c r="AO196" s="1">
        <f t="shared" si="118"/>
        <v>3</v>
      </c>
      <c r="AP196" s="1">
        <f t="shared" si="119"/>
        <v>2</v>
      </c>
      <c r="AQ196" s="1">
        <f t="shared" si="120"/>
        <v>0</v>
      </c>
      <c r="AR196" s="1">
        <f t="shared" si="121"/>
        <v>3</v>
      </c>
      <c r="AS196" s="1">
        <f t="shared" si="122"/>
        <v>1</v>
      </c>
      <c r="AT196" s="1">
        <f t="shared" si="123"/>
        <v>0</v>
      </c>
      <c r="AU196" s="1">
        <f t="shared" si="124"/>
        <v>0</v>
      </c>
      <c r="AX196" t="s">
        <v>209</v>
      </c>
      <c r="AY196" t="s">
        <v>197</v>
      </c>
      <c r="AZ196">
        <v>1</v>
      </c>
      <c r="BA196">
        <v>78</v>
      </c>
      <c r="BB196">
        <v>1</v>
      </c>
      <c r="BC196">
        <v>16</v>
      </c>
      <c r="BD196">
        <v>27</v>
      </c>
      <c r="BE196">
        <v>31.153846153846199</v>
      </c>
      <c r="BF196">
        <v>0.592592592592593</v>
      </c>
      <c r="BG196">
        <v>0.30769230769230799</v>
      </c>
      <c r="BH196">
        <v>0.57692307692307698</v>
      </c>
      <c r="BI196">
        <v>0.115384615384615</v>
      </c>
      <c r="BJ196">
        <v>4</v>
      </c>
      <c r="BK196">
        <v>8</v>
      </c>
      <c r="BL196">
        <v>9.2307692307692299</v>
      </c>
      <c r="BM196">
        <v>0.5</v>
      </c>
      <c r="BN196">
        <v>8</v>
      </c>
      <c r="BO196">
        <v>15</v>
      </c>
      <c r="BP196">
        <v>17.307692307692299</v>
      </c>
      <c r="BQ196">
        <v>0.53333333333333299</v>
      </c>
      <c r="BR196">
        <v>3</v>
      </c>
      <c r="BS196">
        <v>3</v>
      </c>
      <c r="BT196">
        <v>3.4615384615384599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3</v>
      </c>
      <c r="CI196">
        <v>3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3</v>
      </c>
      <c r="CR196">
        <v>4</v>
      </c>
      <c r="CS196">
        <v>0.75</v>
      </c>
      <c r="CT196">
        <v>0</v>
      </c>
      <c r="CU196">
        <v>0</v>
      </c>
      <c r="CV196">
        <v>0</v>
      </c>
      <c r="CW196">
        <v>3</v>
      </c>
      <c r="CX196">
        <v>4</v>
      </c>
      <c r="CY196">
        <v>0.75</v>
      </c>
      <c r="CZ196">
        <v>2</v>
      </c>
      <c r="DA196">
        <v>7</v>
      </c>
      <c r="DB196">
        <v>0.28571428571428598</v>
      </c>
      <c r="DC196">
        <v>0</v>
      </c>
      <c r="DD196">
        <v>0</v>
      </c>
      <c r="DE196">
        <v>0</v>
      </c>
      <c r="DF196">
        <v>3</v>
      </c>
      <c r="DG196">
        <v>3</v>
      </c>
      <c r="DH196">
        <v>1</v>
      </c>
      <c r="DI196">
        <v>1</v>
      </c>
      <c r="DJ196">
        <v>5</v>
      </c>
      <c r="DK196">
        <v>0.2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</row>
    <row r="198" spans="3:121">
      <c r="Z198" t="s">
        <v>79</v>
      </c>
      <c r="AF198" s="1">
        <f>SUMIFS(AF166:AF196,$AA166:$AA196,"USA")</f>
        <v>2</v>
      </c>
      <c r="AG198" s="1">
        <f t="shared" ref="AG198:AU198" si="125">SUMIFS(AG166:AG196,$AA166:$AA196,"USA")</f>
        <v>5</v>
      </c>
      <c r="AH198" s="1">
        <f t="shared" si="125"/>
        <v>37</v>
      </c>
      <c r="AI198" s="1">
        <f t="shared" si="125"/>
        <v>19</v>
      </c>
      <c r="AJ198" s="1">
        <f t="shared" si="125"/>
        <v>34</v>
      </c>
      <c r="AK198" s="1">
        <f t="shared" si="125"/>
        <v>53</v>
      </c>
      <c r="AL198" s="1">
        <f t="shared" si="125"/>
        <v>35</v>
      </c>
      <c r="AM198" s="1">
        <f t="shared" si="125"/>
        <v>38</v>
      </c>
      <c r="AN198" s="1">
        <f t="shared" si="125"/>
        <v>22</v>
      </c>
      <c r="AO198" s="1">
        <f t="shared" si="125"/>
        <v>15</v>
      </c>
      <c r="AP198" s="1">
        <f t="shared" si="125"/>
        <v>39</v>
      </c>
      <c r="AQ198" s="1">
        <f t="shared" si="125"/>
        <v>23</v>
      </c>
      <c r="AR198" s="1">
        <f t="shared" si="125"/>
        <v>5</v>
      </c>
      <c r="AS198" s="1">
        <f t="shared" si="125"/>
        <v>24</v>
      </c>
      <c r="AT198" s="1">
        <f t="shared" si="125"/>
        <v>4</v>
      </c>
      <c r="AU198" s="1">
        <f t="shared" si="125"/>
        <v>0</v>
      </c>
    </row>
    <row r="199" spans="3:121">
      <c r="Z199" t="s">
        <v>197</v>
      </c>
      <c r="AF199" s="1">
        <f>SUMIFS(AF166:AF196,$AA166:$AA196,"ENG")</f>
        <v>0</v>
      </c>
      <c r="AG199" s="1">
        <f t="shared" ref="AG199:AU199" si="126">SUMIFS(AG166:AG196,$AA166:$AA196,"ENG")</f>
        <v>1</v>
      </c>
      <c r="AH199" s="1">
        <f t="shared" si="126"/>
        <v>5</v>
      </c>
      <c r="AI199" s="1">
        <f t="shared" si="126"/>
        <v>10</v>
      </c>
      <c r="AJ199" s="1">
        <f t="shared" si="126"/>
        <v>6</v>
      </c>
      <c r="AK199" s="1">
        <f t="shared" si="126"/>
        <v>9</v>
      </c>
      <c r="AL199" s="1">
        <f t="shared" si="126"/>
        <v>13</v>
      </c>
      <c r="AM199" s="1">
        <f t="shared" si="126"/>
        <v>18</v>
      </c>
      <c r="AN199" s="1">
        <f t="shared" si="126"/>
        <v>20</v>
      </c>
      <c r="AO199" s="1">
        <f t="shared" si="126"/>
        <v>20</v>
      </c>
      <c r="AP199" s="1">
        <f t="shared" si="126"/>
        <v>16</v>
      </c>
      <c r="AQ199" s="1">
        <f t="shared" si="126"/>
        <v>22</v>
      </c>
      <c r="AR199" s="1">
        <f t="shared" si="126"/>
        <v>9</v>
      </c>
      <c r="AS199" s="1">
        <f t="shared" si="126"/>
        <v>10</v>
      </c>
      <c r="AT199" s="1">
        <f t="shared" si="126"/>
        <v>5</v>
      </c>
      <c r="AU199" s="1">
        <f t="shared" si="126"/>
        <v>0</v>
      </c>
    </row>
    <row r="210" spans="1:121">
      <c r="A210" s="3" t="s">
        <v>210</v>
      </c>
      <c r="C210" s="51"/>
      <c r="D210" s="29">
        <f>B224</f>
        <v>2</v>
      </c>
      <c r="E210" s="30"/>
      <c r="F210" s="30"/>
      <c r="G210" s="37"/>
      <c r="H210" s="29">
        <f>B227</f>
        <v>0</v>
      </c>
      <c r="I210" s="31"/>
      <c r="J210" s="35">
        <f>B227</f>
        <v>0</v>
      </c>
      <c r="K210" s="29">
        <f>B228</f>
        <v>0</v>
      </c>
      <c r="L210" s="30"/>
      <c r="M210" s="30"/>
      <c r="N210" s="30"/>
      <c r="O210" s="30"/>
      <c r="P210" s="37"/>
      <c r="Q210" s="46">
        <f>B227</f>
        <v>0</v>
      </c>
      <c r="R210" s="35">
        <f>B227</f>
        <v>0</v>
      </c>
      <c r="S210" s="37"/>
      <c r="T210" s="29">
        <f>B226</f>
        <v>0</v>
      </c>
      <c r="U210" s="30"/>
      <c r="V210" s="30"/>
      <c r="W210" s="37"/>
      <c r="Z210" t="s">
        <v>0</v>
      </c>
      <c r="AA210" t="s">
        <v>1</v>
      </c>
      <c r="AB210" t="s">
        <v>2</v>
      </c>
      <c r="AC210" t="s">
        <v>3</v>
      </c>
      <c r="AD210" t="s">
        <v>4</v>
      </c>
      <c r="AE210" t="s">
        <v>5</v>
      </c>
      <c r="AF210" s="1" t="s">
        <v>24</v>
      </c>
      <c r="AG210" s="1" t="s">
        <v>27</v>
      </c>
      <c r="AH210" s="1" t="s">
        <v>30</v>
      </c>
      <c r="AI210" s="1" t="s">
        <v>33</v>
      </c>
      <c r="AJ210" s="1" t="s">
        <v>36</v>
      </c>
      <c r="AK210" s="1" t="s">
        <v>39</v>
      </c>
      <c r="AL210" s="1" t="s">
        <v>42</v>
      </c>
      <c r="AM210" s="1" t="s">
        <v>45</v>
      </c>
      <c r="AN210" s="1" t="s">
        <v>48</v>
      </c>
      <c r="AO210" s="1" t="s">
        <v>51</v>
      </c>
      <c r="AP210" s="1" t="s">
        <v>54</v>
      </c>
      <c r="AQ210" s="1" t="s">
        <v>57</v>
      </c>
      <c r="AR210" s="1" t="s">
        <v>60</v>
      </c>
      <c r="AS210" s="1" t="s">
        <v>63</v>
      </c>
      <c r="AT210" s="1" t="s">
        <v>66</v>
      </c>
      <c r="AU210" s="1" t="s">
        <v>69</v>
      </c>
      <c r="AX210" t="s">
        <v>0</v>
      </c>
      <c r="AY210" t="s">
        <v>1</v>
      </c>
      <c r="AZ210" t="s">
        <v>2</v>
      </c>
      <c r="BA210" t="s">
        <v>3</v>
      </c>
      <c r="BB210" t="s">
        <v>4</v>
      </c>
      <c r="BC210" t="s">
        <v>5</v>
      </c>
      <c r="BD210" t="s">
        <v>6</v>
      </c>
      <c r="BE210" t="s">
        <v>7</v>
      </c>
      <c r="BF210" t="s">
        <v>8</v>
      </c>
      <c r="BG210" t="s">
        <v>9</v>
      </c>
      <c r="BH210" t="s">
        <v>10</v>
      </c>
      <c r="BI210" t="s">
        <v>11</v>
      </c>
      <c r="BJ210" t="s">
        <v>12</v>
      </c>
      <c r="BK210" t="s">
        <v>13</v>
      </c>
      <c r="BL210" t="s">
        <v>14</v>
      </c>
      <c r="BM210" t="s">
        <v>15</v>
      </c>
      <c r="BN210" t="s">
        <v>16</v>
      </c>
      <c r="BO210" t="s">
        <v>17</v>
      </c>
      <c r="BP210" t="s">
        <v>18</v>
      </c>
      <c r="BQ210" t="s">
        <v>19</v>
      </c>
      <c r="BR210" t="s">
        <v>20</v>
      </c>
      <c r="BS210" t="s">
        <v>21</v>
      </c>
      <c r="BT210" t="s">
        <v>22</v>
      </c>
      <c r="BU210" t="s">
        <v>23</v>
      </c>
      <c r="BV210" t="s">
        <v>24</v>
      </c>
      <c r="BW210" t="s">
        <v>25</v>
      </c>
      <c r="BX210" t="s">
        <v>26</v>
      </c>
      <c r="BY210" t="s">
        <v>27</v>
      </c>
      <c r="BZ210" t="s">
        <v>28</v>
      </c>
      <c r="CA210" t="s">
        <v>29</v>
      </c>
      <c r="CB210" t="s">
        <v>30</v>
      </c>
      <c r="CC210" t="s">
        <v>31</v>
      </c>
      <c r="CD210" t="s">
        <v>32</v>
      </c>
      <c r="CE210" t="s">
        <v>33</v>
      </c>
      <c r="CF210" t="s">
        <v>34</v>
      </c>
      <c r="CG210" t="s">
        <v>35</v>
      </c>
      <c r="CH210" t="s">
        <v>36</v>
      </c>
      <c r="CI210" t="s">
        <v>37</v>
      </c>
      <c r="CJ210" t="s">
        <v>38</v>
      </c>
      <c r="CK210" t="s">
        <v>39</v>
      </c>
      <c r="CL210" t="s">
        <v>40</v>
      </c>
      <c r="CM210" t="s">
        <v>41</v>
      </c>
      <c r="CN210" t="s">
        <v>42</v>
      </c>
      <c r="CO210" t="s">
        <v>43</v>
      </c>
      <c r="CP210" t="s">
        <v>44</v>
      </c>
      <c r="CQ210" t="s">
        <v>45</v>
      </c>
      <c r="CR210" t="s">
        <v>46</v>
      </c>
      <c r="CS210" t="s">
        <v>47</v>
      </c>
      <c r="CT210" t="s">
        <v>48</v>
      </c>
      <c r="CU210" t="s">
        <v>49</v>
      </c>
      <c r="CV210" t="s">
        <v>50</v>
      </c>
      <c r="CW210" t="s">
        <v>51</v>
      </c>
      <c r="CX210" t="s">
        <v>52</v>
      </c>
      <c r="CY210" t="s">
        <v>53</v>
      </c>
      <c r="CZ210" t="s">
        <v>54</v>
      </c>
      <c r="DA210" t="s">
        <v>55</v>
      </c>
      <c r="DB210" t="s">
        <v>56</v>
      </c>
      <c r="DC210" t="s">
        <v>57</v>
      </c>
      <c r="DD210" t="s">
        <v>58</v>
      </c>
      <c r="DE210" t="s">
        <v>59</v>
      </c>
      <c r="DF210" t="s">
        <v>60</v>
      </c>
      <c r="DG210" t="s">
        <v>61</v>
      </c>
      <c r="DH210" t="s">
        <v>62</v>
      </c>
      <c r="DI210" t="s">
        <v>63</v>
      </c>
      <c r="DJ210" t="s">
        <v>64</v>
      </c>
      <c r="DK210" t="s">
        <v>65</v>
      </c>
      <c r="DL210" t="s">
        <v>66</v>
      </c>
      <c r="DM210" t="s">
        <v>67</v>
      </c>
      <c r="DN210" t="s">
        <v>68</v>
      </c>
      <c r="DO210" t="s">
        <v>69</v>
      </c>
      <c r="DP210" t="s">
        <v>70</v>
      </c>
      <c r="DQ210" t="s">
        <v>71</v>
      </c>
    </row>
    <row r="211" spans="1:121">
      <c r="A211" t="s">
        <v>0</v>
      </c>
      <c r="B211" s="50" t="s">
        <v>90</v>
      </c>
      <c r="C211" s="51"/>
      <c r="D211" s="16"/>
      <c r="E211" s="5"/>
      <c r="F211" s="5"/>
      <c r="G211" s="6"/>
      <c r="H211" s="16"/>
      <c r="I211" s="22"/>
      <c r="J211" s="25"/>
      <c r="K211" s="18"/>
      <c r="L211" s="8"/>
      <c r="M211" s="8"/>
      <c r="N211" s="8"/>
      <c r="O211" s="8"/>
      <c r="P211" s="9"/>
      <c r="Q211" s="47"/>
      <c r="R211" s="25"/>
      <c r="S211" s="6"/>
      <c r="T211" s="16"/>
      <c r="U211" s="5"/>
      <c r="V211" s="5"/>
      <c r="W211" s="6"/>
      <c r="Z211" t="s">
        <v>72</v>
      </c>
      <c r="AA211" t="s">
        <v>73</v>
      </c>
      <c r="AB211">
        <v>1</v>
      </c>
      <c r="AC211">
        <v>94</v>
      </c>
      <c r="AD211">
        <v>1</v>
      </c>
      <c r="AE211">
        <v>34</v>
      </c>
      <c r="AF211" s="1">
        <f>BV211</f>
        <v>0</v>
      </c>
      <c r="AG211" s="1">
        <f>BY211</f>
        <v>0</v>
      </c>
      <c r="AH211" s="1">
        <f>CB211</f>
        <v>0</v>
      </c>
      <c r="AI211" s="1">
        <f>CE211</f>
        <v>1</v>
      </c>
      <c r="AJ211" s="1">
        <f>CH211</f>
        <v>1</v>
      </c>
      <c r="AK211" s="1">
        <f>CK211</f>
        <v>5</v>
      </c>
      <c r="AL211" s="1">
        <f>CN211</f>
        <v>8</v>
      </c>
      <c r="AM211" s="1">
        <f>CQ211</f>
        <v>2</v>
      </c>
      <c r="AN211" s="1">
        <f>CT211</f>
        <v>4</v>
      </c>
      <c r="AO211" s="1">
        <f>CW211</f>
        <v>5</v>
      </c>
      <c r="AP211" s="1">
        <f>CZ211</f>
        <v>3</v>
      </c>
      <c r="AQ211" s="1">
        <f>DC211</f>
        <v>1</v>
      </c>
      <c r="AR211" s="1">
        <f>DF211</f>
        <v>1</v>
      </c>
      <c r="AS211" s="1">
        <f>DI211</f>
        <v>0</v>
      </c>
      <c r="AT211" s="1">
        <f>DL211</f>
        <v>1</v>
      </c>
      <c r="AU211" s="1">
        <f>DO211</f>
        <v>0</v>
      </c>
      <c r="AX211" t="s">
        <v>72</v>
      </c>
      <c r="AY211" t="s">
        <v>73</v>
      </c>
      <c r="AZ211">
        <v>1</v>
      </c>
      <c r="BA211">
        <v>94</v>
      </c>
      <c r="BB211">
        <v>1</v>
      </c>
      <c r="BC211">
        <v>34</v>
      </c>
      <c r="BD211">
        <v>44</v>
      </c>
      <c r="BE211">
        <v>42.127659574468098</v>
      </c>
      <c r="BF211">
        <v>0.77272727272727304</v>
      </c>
      <c r="BG211">
        <v>0.14285714285714299</v>
      </c>
      <c r="BH211">
        <v>0.78571428571428603</v>
      </c>
      <c r="BI211">
        <v>7.1428571428571397E-2</v>
      </c>
      <c r="BJ211">
        <v>3</v>
      </c>
      <c r="BK211">
        <v>6</v>
      </c>
      <c r="BL211">
        <v>5.7446808510638299</v>
      </c>
      <c r="BM211">
        <v>0.5</v>
      </c>
      <c r="BN211">
        <v>27</v>
      </c>
      <c r="BO211">
        <v>33</v>
      </c>
      <c r="BP211">
        <v>31.595744680851102</v>
      </c>
      <c r="BQ211">
        <v>0.81818181818181801</v>
      </c>
      <c r="BR211">
        <v>2</v>
      </c>
      <c r="BS211">
        <v>3</v>
      </c>
      <c r="BT211">
        <v>2.87234042553191</v>
      </c>
      <c r="BU211">
        <v>0.66666666666666696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5</v>
      </c>
      <c r="CL211">
        <v>5</v>
      </c>
      <c r="CM211">
        <v>1</v>
      </c>
      <c r="CN211">
        <v>8</v>
      </c>
      <c r="CO211">
        <v>10</v>
      </c>
      <c r="CP211">
        <v>0.8</v>
      </c>
      <c r="CQ211">
        <v>2</v>
      </c>
      <c r="CR211">
        <v>3</v>
      </c>
      <c r="CS211">
        <v>0.66666666666666696</v>
      </c>
      <c r="CT211">
        <v>4</v>
      </c>
      <c r="CU211">
        <v>4</v>
      </c>
      <c r="CV211">
        <v>1</v>
      </c>
      <c r="CW211">
        <v>5</v>
      </c>
      <c r="CX211">
        <v>6</v>
      </c>
      <c r="CY211">
        <v>0.83333333333333304</v>
      </c>
      <c r="CZ211">
        <v>3</v>
      </c>
      <c r="DA211">
        <v>5</v>
      </c>
      <c r="DB211">
        <v>0.6</v>
      </c>
      <c r="DC211">
        <v>1</v>
      </c>
      <c r="DD211">
        <v>2</v>
      </c>
      <c r="DE211">
        <v>0.5</v>
      </c>
      <c r="DF211">
        <v>1</v>
      </c>
      <c r="DG211">
        <v>2</v>
      </c>
      <c r="DH211">
        <v>0.5</v>
      </c>
      <c r="DI211">
        <v>0</v>
      </c>
      <c r="DJ211">
        <v>1</v>
      </c>
      <c r="DK211">
        <v>0</v>
      </c>
      <c r="DL211">
        <v>1</v>
      </c>
      <c r="DM211">
        <v>1</v>
      </c>
      <c r="DN211">
        <v>1</v>
      </c>
      <c r="DO211">
        <v>0</v>
      </c>
      <c r="DP211">
        <v>0</v>
      </c>
      <c r="DQ211">
        <v>0</v>
      </c>
    </row>
    <row r="212" spans="1:121">
      <c r="A212" t="s">
        <v>106</v>
      </c>
      <c r="B212">
        <f>1+MATCH(B211,Z211:Z239)</f>
        <v>18</v>
      </c>
      <c r="C212" s="51"/>
      <c r="D212" s="16"/>
      <c r="E212" s="5"/>
      <c r="F212" s="5"/>
      <c r="G212" s="6"/>
      <c r="H212" s="16"/>
      <c r="I212" s="22"/>
      <c r="J212" s="25"/>
      <c r="K212" s="5">
        <f>B227</f>
        <v>0</v>
      </c>
      <c r="L212" s="5"/>
      <c r="M212" s="5"/>
      <c r="N212" s="5"/>
      <c r="O212" s="5"/>
      <c r="P212" s="5"/>
      <c r="Q212" s="22"/>
      <c r="R212" s="25"/>
      <c r="S212" s="6"/>
      <c r="T212" s="16"/>
      <c r="U212" s="5"/>
      <c r="V212" s="5"/>
      <c r="W212" s="6"/>
      <c r="Z212" t="s">
        <v>74</v>
      </c>
      <c r="AA212" t="s">
        <v>73</v>
      </c>
      <c r="AB212">
        <v>1</v>
      </c>
      <c r="AC212">
        <v>18</v>
      </c>
      <c r="AD212">
        <v>0</v>
      </c>
      <c r="AE212">
        <v>0</v>
      </c>
      <c r="AF212" s="1">
        <f t="shared" ref="AF212:AF239" si="127">BV212</f>
        <v>0</v>
      </c>
      <c r="AG212" s="1">
        <f t="shared" ref="AG212:AG239" si="128">BY212</f>
        <v>0</v>
      </c>
      <c r="AH212" s="1">
        <f t="shared" ref="AH212:AH239" si="129">CB212</f>
        <v>0</v>
      </c>
      <c r="AI212" s="1">
        <f t="shared" ref="AI212:AI239" si="130">CE212</f>
        <v>0</v>
      </c>
      <c r="AJ212" s="1">
        <f t="shared" ref="AJ212:AJ239" si="131">CH212</f>
        <v>0</v>
      </c>
      <c r="AK212" s="1">
        <f t="shared" ref="AK212:AK239" si="132">CK212</f>
        <v>0</v>
      </c>
      <c r="AL212" s="1">
        <f t="shared" ref="AL212:AL239" si="133">CN212</f>
        <v>0</v>
      </c>
      <c r="AM212" s="1">
        <f t="shared" ref="AM212:AM239" si="134">CQ212</f>
        <v>0</v>
      </c>
      <c r="AN212" s="1">
        <f t="shared" ref="AN212:AN239" si="135">CT212</f>
        <v>0</v>
      </c>
      <c r="AO212" s="1">
        <f t="shared" ref="AO212:AO239" si="136">CW212</f>
        <v>0</v>
      </c>
      <c r="AP212" s="1">
        <f t="shared" ref="AP212:AP239" si="137">CZ212</f>
        <v>0</v>
      </c>
      <c r="AQ212" s="1">
        <f t="shared" ref="AQ212:AQ239" si="138">DC212</f>
        <v>0</v>
      </c>
      <c r="AR212" s="1">
        <f t="shared" ref="AR212:AR239" si="139">DF212</f>
        <v>0</v>
      </c>
      <c r="AS212" s="1">
        <f t="shared" ref="AS212:AS239" si="140">DI212</f>
        <v>0</v>
      </c>
      <c r="AT212" s="1">
        <f t="shared" ref="AT212:AT239" si="141">DL212</f>
        <v>0</v>
      </c>
      <c r="AU212" s="1">
        <f t="shared" ref="AU212:AU239" si="142">DO212</f>
        <v>0</v>
      </c>
      <c r="AX212" t="s">
        <v>74</v>
      </c>
      <c r="AY212" t="s">
        <v>73</v>
      </c>
      <c r="AZ212">
        <v>1</v>
      </c>
      <c r="BA212">
        <v>18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</row>
    <row r="213" spans="1:121">
      <c r="A213" s="2" t="s">
        <v>107</v>
      </c>
      <c r="B213" s="2">
        <f>VLOOKUP(B211,Z211:AU244,7,FALSE)</f>
        <v>0</v>
      </c>
      <c r="C213" s="51"/>
      <c r="D213" s="16"/>
      <c r="E213" s="5"/>
      <c r="F213" s="5"/>
      <c r="G213" s="6"/>
      <c r="H213" s="18"/>
      <c r="I213" s="44"/>
      <c r="J213" s="45"/>
      <c r="K213" s="8"/>
      <c r="L213" s="8"/>
      <c r="M213" s="8"/>
      <c r="N213" s="8"/>
      <c r="O213" s="8"/>
      <c r="P213" s="8"/>
      <c r="Q213" s="44"/>
      <c r="R213" s="45"/>
      <c r="S213" s="9"/>
      <c r="T213" s="16"/>
      <c r="U213" s="5"/>
      <c r="V213" s="5"/>
      <c r="W213" s="6"/>
      <c r="Z213" t="s">
        <v>75</v>
      </c>
      <c r="AA213" t="s">
        <v>73</v>
      </c>
      <c r="AB213">
        <v>1</v>
      </c>
      <c r="AC213">
        <v>94</v>
      </c>
      <c r="AD213">
        <v>1</v>
      </c>
      <c r="AE213">
        <v>29</v>
      </c>
      <c r="AF213" s="1">
        <f t="shared" si="127"/>
        <v>0</v>
      </c>
      <c r="AG213" s="1">
        <f t="shared" si="128"/>
        <v>1</v>
      </c>
      <c r="AH213" s="1">
        <f t="shared" si="129"/>
        <v>5</v>
      </c>
      <c r="AI213" s="1">
        <f t="shared" si="130"/>
        <v>5</v>
      </c>
      <c r="AJ213" s="1">
        <f t="shared" si="131"/>
        <v>0</v>
      </c>
      <c r="AK213" s="1">
        <f t="shared" si="132"/>
        <v>12</v>
      </c>
      <c r="AL213" s="1">
        <f t="shared" si="133"/>
        <v>6</v>
      </c>
      <c r="AM213" s="1">
        <f t="shared" si="134"/>
        <v>0</v>
      </c>
      <c r="AN213" s="1">
        <f t="shared" si="135"/>
        <v>0</v>
      </c>
      <c r="AO213" s="1">
        <f t="shared" si="136"/>
        <v>0</v>
      </c>
      <c r="AP213" s="1">
        <f t="shared" si="137"/>
        <v>0</v>
      </c>
      <c r="AQ213" s="1">
        <f t="shared" si="138"/>
        <v>0</v>
      </c>
      <c r="AR213" s="1">
        <f t="shared" si="139"/>
        <v>0</v>
      </c>
      <c r="AS213" s="1">
        <f t="shared" si="140"/>
        <v>0</v>
      </c>
      <c r="AT213" s="1">
        <f t="shared" si="141"/>
        <v>0</v>
      </c>
      <c r="AU213" s="1">
        <f t="shared" si="142"/>
        <v>0</v>
      </c>
      <c r="AX213" t="s">
        <v>75</v>
      </c>
      <c r="AY213" t="s">
        <v>73</v>
      </c>
      <c r="AZ213">
        <v>1</v>
      </c>
      <c r="BA213">
        <v>94</v>
      </c>
      <c r="BB213">
        <v>1</v>
      </c>
      <c r="BC213">
        <v>29</v>
      </c>
      <c r="BD213">
        <v>32</v>
      </c>
      <c r="BE213">
        <v>30.638297872340399</v>
      </c>
      <c r="BF213">
        <v>0.90625</v>
      </c>
      <c r="BG213">
        <v>3.125E-2</v>
      </c>
      <c r="BH213">
        <v>0.59375</v>
      </c>
      <c r="BI213">
        <v>0.375</v>
      </c>
      <c r="BJ213">
        <v>0</v>
      </c>
      <c r="BK213">
        <v>1</v>
      </c>
      <c r="BL213">
        <v>0.95744680851063801</v>
      </c>
      <c r="BM213">
        <v>0</v>
      </c>
      <c r="BN213">
        <v>18</v>
      </c>
      <c r="BO213">
        <v>19</v>
      </c>
      <c r="BP213">
        <v>18.1914893617021</v>
      </c>
      <c r="BQ213">
        <v>0.94736842105263197</v>
      </c>
      <c r="BR213">
        <v>11</v>
      </c>
      <c r="BS213">
        <v>12</v>
      </c>
      <c r="BT213">
        <v>11.489361702127701</v>
      </c>
      <c r="BU213">
        <v>0.91666666666666696</v>
      </c>
      <c r="BV213">
        <v>0</v>
      </c>
      <c r="BW213">
        <v>0</v>
      </c>
      <c r="BX213">
        <v>0</v>
      </c>
      <c r="BY213">
        <v>1</v>
      </c>
      <c r="BZ213">
        <v>1</v>
      </c>
      <c r="CA213">
        <v>1</v>
      </c>
      <c r="CB213">
        <v>5</v>
      </c>
      <c r="CC213">
        <v>5</v>
      </c>
      <c r="CD213">
        <v>1</v>
      </c>
      <c r="CE213">
        <v>5</v>
      </c>
      <c r="CF213">
        <v>5</v>
      </c>
      <c r="CG213">
        <v>1</v>
      </c>
      <c r="CH213">
        <v>0</v>
      </c>
      <c r="CI213">
        <v>1</v>
      </c>
      <c r="CJ213">
        <v>0</v>
      </c>
      <c r="CK213">
        <v>12</v>
      </c>
      <c r="CL213">
        <v>12</v>
      </c>
      <c r="CM213">
        <v>1</v>
      </c>
      <c r="CN213">
        <v>6</v>
      </c>
      <c r="CO213">
        <v>6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1</v>
      </c>
      <c r="DN213">
        <v>0</v>
      </c>
      <c r="DO213">
        <v>0</v>
      </c>
      <c r="DP213">
        <v>0</v>
      </c>
      <c r="DQ213">
        <v>0</v>
      </c>
    </row>
    <row r="214" spans="1:121">
      <c r="A214" s="2" t="s">
        <v>108</v>
      </c>
      <c r="B214" s="2">
        <f>VLOOKUP(B211,Z211:AU244,8,FALSE)</f>
        <v>1</v>
      </c>
      <c r="C214" s="51" t="s">
        <v>105</v>
      </c>
      <c r="D214" s="16">
        <f>B224</f>
        <v>2</v>
      </c>
      <c r="E214" s="5"/>
      <c r="F214" s="5"/>
      <c r="G214" s="5"/>
      <c r="H214" s="5"/>
      <c r="I214" s="22"/>
      <c r="J214" s="35">
        <f>B225</f>
        <v>0</v>
      </c>
      <c r="K214" s="30"/>
      <c r="L214" s="30"/>
      <c r="M214" s="30"/>
      <c r="N214" s="30"/>
      <c r="O214" s="30"/>
      <c r="P214" s="30"/>
      <c r="Q214" s="31"/>
      <c r="R214" s="25">
        <f>B226</f>
        <v>0</v>
      </c>
      <c r="S214" s="5"/>
      <c r="T214" s="5"/>
      <c r="U214" s="5"/>
      <c r="V214" s="5"/>
      <c r="W214" s="6"/>
      <c r="Z214" t="s">
        <v>76</v>
      </c>
      <c r="AA214" t="s">
        <v>73</v>
      </c>
      <c r="AB214">
        <v>1</v>
      </c>
      <c r="AC214">
        <v>17</v>
      </c>
      <c r="AD214">
        <v>0</v>
      </c>
      <c r="AE214">
        <v>5</v>
      </c>
      <c r="AF214" s="1">
        <f t="shared" si="127"/>
        <v>0</v>
      </c>
      <c r="AG214" s="1">
        <f t="shared" si="128"/>
        <v>0</v>
      </c>
      <c r="AH214" s="1">
        <f t="shared" si="129"/>
        <v>0</v>
      </c>
      <c r="AI214" s="1">
        <f t="shared" si="130"/>
        <v>1</v>
      </c>
      <c r="AJ214" s="1">
        <f t="shared" si="131"/>
        <v>1</v>
      </c>
      <c r="AK214" s="1">
        <f t="shared" si="132"/>
        <v>0</v>
      </c>
      <c r="AL214" s="1">
        <f t="shared" si="133"/>
        <v>1</v>
      </c>
      <c r="AM214" s="1">
        <f t="shared" si="134"/>
        <v>0</v>
      </c>
      <c r="AN214" s="1">
        <f t="shared" si="135"/>
        <v>1</v>
      </c>
      <c r="AO214" s="1">
        <f t="shared" si="136"/>
        <v>1</v>
      </c>
      <c r="AP214" s="1">
        <f t="shared" si="137"/>
        <v>0</v>
      </c>
      <c r="AQ214" s="1">
        <f t="shared" si="138"/>
        <v>0</v>
      </c>
      <c r="AR214" s="1">
        <f t="shared" si="139"/>
        <v>0</v>
      </c>
      <c r="AS214" s="1">
        <f t="shared" si="140"/>
        <v>0</v>
      </c>
      <c r="AT214" s="1">
        <f t="shared" si="141"/>
        <v>0</v>
      </c>
      <c r="AU214" s="1">
        <f t="shared" si="142"/>
        <v>0</v>
      </c>
      <c r="AX214" t="s">
        <v>76</v>
      </c>
      <c r="AY214" t="s">
        <v>73</v>
      </c>
      <c r="AZ214">
        <v>1</v>
      </c>
      <c r="BA214">
        <v>17</v>
      </c>
      <c r="BB214">
        <v>0</v>
      </c>
      <c r="BC214">
        <v>5</v>
      </c>
      <c r="BD214">
        <v>6</v>
      </c>
      <c r="BE214">
        <v>31.764705882352899</v>
      </c>
      <c r="BF214">
        <v>0.83333333333333304</v>
      </c>
      <c r="BG214">
        <v>0</v>
      </c>
      <c r="BH214">
        <v>0.66666666666666696</v>
      </c>
      <c r="BI214">
        <v>0.33333333333333298</v>
      </c>
      <c r="BJ214">
        <v>0</v>
      </c>
      <c r="BK214">
        <v>0</v>
      </c>
      <c r="BL214">
        <v>0</v>
      </c>
      <c r="BM214">
        <v>0</v>
      </c>
      <c r="BN214">
        <v>3</v>
      </c>
      <c r="BO214">
        <v>4</v>
      </c>
      <c r="BP214">
        <v>21.176470588235301</v>
      </c>
      <c r="BQ214">
        <v>0.75</v>
      </c>
      <c r="BR214">
        <v>2</v>
      </c>
      <c r="BS214">
        <v>2</v>
      </c>
      <c r="BT214">
        <v>10.588235294117601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0</v>
      </c>
      <c r="CL214">
        <v>0</v>
      </c>
      <c r="CM214">
        <v>0</v>
      </c>
      <c r="CN214">
        <v>1</v>
      </c>
      <c r="CO214">
        <v>1</v>
      </c>
      <c r="CP214">
        <v>1</v>
      </c>
      <c r="CQ214">
        <v>0</v>
      </c>
      <c r="CR214">
        <v>0</v>
      </c>
      <c r="CS214">
        <v>0</v>
      </c>
      <c r="CT214">
        <v>1</v>
      </c>
      <c r="CU214">
        <v>2</v>
      </c>
      <c r="CV214">
        <v>0.5</v>
      </c>
      <c r="CW214">
        <v>1</v>
      </c>
      <c r="CX214">
        <v>1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</row>
    <row r="215" spans="1:121">
      <c r="A215" s="2" t="s">
        <v>109</v>
      </c>
      <c r="B215" s="2">
        <f>VLOOKUP(B211,Z211:AU244,9,FALSE)</f>
        <v>11</v>
      </c>
      <c r="C215" s="51"/>
      <c r="D215" s="16"/>
      <c r="E215" s="5"/>
      <c r="F215" s="5"/>
      <c r="G215" s="5"/>
      <c r="H215" s="5"/>
      <c r="I215" s="22"/>
      <c r="J215" s="25"/>
      <c r="K215" s="5"/>
      <c r="L215" s="5"/>
      <c r="M215" s="5"/>
      <c r="N215" s="5"/>
      <c r="O215" s="5"/>
      <c r="P215" s="5"/>
      <c r="Q215" s="22"/>
      <c r="R215" s="25"/>
      <c r="S215" s="5"/>
      <c r="T215" s="5"/>
      <c r="U215" s="5"/>
      <c r="V215" s="5"/>
      <c r="W215" s="6"/>
      <c r="Z215" t="s">
        <v>77</v>
      </c>
      <c r="AA215" t="s">
        <v>73</v>
      </c>
      <c r="AB215">
        <v>1</v>
      </c>
      <c r="AC215">
        <v>94</v>
      </c>
      <c r="AD215">
        <v>1</v>
      </c>
      <c r="AE215">
        <v>20</v>
      </c>
      <c r="AF215" s="1">
        <f t="shared" si="127"/>
        <v>1</v>
      </c>
      <c r="AG215" s="1">
        <f t="shared" si="128"/>
        <v>8</v>
      </c>
      <c r="AH215" s="1">
        <f t="shared" si="129"/>
        <v>0</v>
      </c>
      <c r="AI215" s="1">
        <f t="shared" si="130"/>
        <v>7</v>
      </c>
      <c r="AJ215" s="1">
        <f t="shared" si="131"/>
        <v>0</v>
      </c>
      <c r="AK215" s="1">
        <f t="shared" si="132"/>
        <v>0</v>
      </c>
      <c r="AL215" s="1">
        <f t="shared" si="133"/>
        <v>0</v>
      </c>
      <c r="AM215" s="1">
        <f t="shared" si="134"/>
        <v>0</v>
      </c>
      <c r="AN215" s="1">
        <f t="shared" si="135"/>
        <v>0</v>
      </c>
      <c r="AO215" s="1">
        <f t="shared" si="136"/>
        <v>0</v>
      </c>
      <c r="AP215" s="1">
        <f t="shared" si="137"/>
        <v>0</v>
      </c>
      <c r="AQ215" s="1">
        <f t="shared" si="138"/>
        <v>0</v>
      </c>
      <c r="AR215" s="1">
        <f t="shared" si="139"/>
        <v>0</v>
      </c>
      <c r="AS215" s="1">
        <f t="shared" si="140"/>
        <v>0</v>
      </c>
      <c r="AT215" s="1">
        <f t="shared" si="141"/>
        <v>0</v>
      </c>
      <c r="AU215" s="1">
        <f t="shared" si="142"/>
        <v>0</v>
      </c>
      <c r="AX215" t="s">
        <v>77</v>
      </c>
      <c r="AY215" t="s">
        <v>73</v>
      </c>
      <c r="AZ215">
        <v>1</v>
      </c>
      <c r="BA215">
        <v>94</v>
      </c>
      <c r="BB215">
        <v>1</v>
      </c>
      <c r="BC215">
        <v>20</v>
      </c>
      <c r="BD215">
        <v>36</v>
      </c>
      <c r="BE215">
        <v>34.468085106383</v>
      </c>
      <c r="BF215">
        <v>0.55555555555555602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16</v>
      </c>
      <c r="BS215">
        <v>22</v>
      </c>
      <c r="BT215">
        <v>21.063829787233999</v>
      </c>
      <c r="BU215">
        <v>0.72727272727272696</v>
      </c>
      <c r="BV215">
        <v>1</v>
      </c>
      <c r="BW215">
        <v>1</v>
      </c>
      <c r="BX215">
        <v>1</v>
      </c>
      <c r="BY215">
        <v>8</v>
      </c>
      <c r="BZ215">
        <v>9</v>
      </c>
      <c r="CA215">
        <v>0.88888888888888895</v>
      </c>
      <c r="CB215">
        <v>0</v>
      </c>
      <c r="CC215">
        <v>0</v>
      </c>
      <c r="CD215">
        <v>0</v>
      </c>
      <c r="CE215">
        <v>7</v>
      </c>
      <c r="CF215">
        <v>11</v>
      </c>
      <c r="CG215">
        <v>0.63636363636363602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</row>
    <row r="216" spans="1:121">
      <c r="A216" s="2" t="s">
        <v>110</v>
      </c>
      <c r="B216" s="2">
        <f>VLOOKUP(B211,Z211:AU244,10,FALSE)</f>
        <v>1</v>
      </c>
      <c r="C216" s="51"/>
      <c r="D216" s="16"/>
      <c r="E216" s="5"/>
      <c r="F216" s="5"/>
      <c r="G216" s="5"/>
      <c r="H216" s="5"/>
      <c r="I216" s="22"/>
      <c r="J216" s="25"/>
      <c r="K216" s="5"/>
      <c r="L216" s="5"/>
      <c r="M216" s="5"/>
      <c r="N216" s="5"/>
      <c r="O216" s="5"/>
      <c r="P216" s="5"/>
      <c r="Q216" s="22"/>
      <c r="R216" s="25"/>
      <c r="S216" s="5"/>
      <c r="T216" s="5"/>
      <c r="U216" s="5"/>
      <c r="V216" s="5"/>
      <c r="W216" s="6"/>
      <c r="Z216" t="s">
        <v>78</v>
      </c>
      <c r="AA216" t="s">
        <v>79</v>
      </c>
      <c r="AB216">
        <v>1</v>
      </c>
      <c r="AC216">
        <v>94</v>
      </c>
      <c r="AD216">
        <v>1</v>
      </c>
      <c r="AE216">
        <v>61</v>
      </c>
      <c r="AF216" s="1">
        <f t="shared" si="127"/>
        <v>0</v>
      </c>
      <c r="AG216" s="1">
        <f t="shared" si="128"/>
        <v>0</v>
      </c>
      <c r="AH216" s="1">
        <f t="shared" si="129"/>
        <v>6</v>
      </c>
      <c r="AI216" s="1">
        <f t="shared" si="130"/>
        <v>5</v>
      </c>
      <c r="AJ216" s="1">
        <f t="shared" si="131"/>
        <v>3</v>
      </c>
      <c r="AK216" s="1">
        <f t="shared" si="132"/>
        <v>5</v>
      </c>
      <c r="AL216" s="1">
        <f t="shared" si="133"/>
        <v>16</v>
      </c>
      <c r="AM216" s="1">
        <f t="shared" si="134"/>
        <v>2</v>
      </c>
      <c r="AN216" s="1">
        <f t="shared" si="135"/>
        <v>4</v>
      </c>
      <c r="AO216" s="1">
        <f t="shared" si="136"/>
        <v>2</v>
      </c>
      <c r="AP216" s="1">
        <f t="shared" si="137"/>
        <v>4</v>
      </c>
      <c r="AQ216" s="1">
        <f t="shared" si="138"/>
        <v>4</v>
      </c>
      <c r="AR216" s="1">
        <f t="shared" si="139"/>
        <v>1</v>
      </c>
      <c r="AS216" s="1">
        <f t="shared" si="140"/>
        <v>3</v>
      </c>
      <c r="AT216" s="1">
        <f t="shared" si="141"/>
        <v>0</v>
      </c>
      <c r="AU216" s="1">
        <f t="shared" si="142"/>
        <v>0</v>
      </c>
      <c r="AX216" t="s">
        <v>78</v>
      </c>
      <c r="AY216" t="s">
        <v>79</v>
      </c>
      <c r="AZ216">
        <v>1</v>
      </c>
      <c r="BA216">
        <v>94</v>
      </c>
      <c r="BB216">
        <v>1</v>
      </c>
      <c r="BC216">
        <v>61</v>
      </c>
      <c r="BD216">
        <v>76</v>
      </c>
      <c r="BE216">
        <v>72.7659574468085</v>
      </c>
      <c r="BF216">
        <v>0.80263157894736803</v>
      </c>
      <c r="BG216">
        <v>0.171875</v>
      </c>
      <c r="BH216">
        <v>0.59375</v>
      </c>
      <c r="BI216">
        <v>0.234375</v>
      </c>
      <c r="BJ216">
        <v>8</v>
      </c>
      <c r="BK216">
        <v>11</v>
      </c>
      <c r="BL216">
        <v>10.531914893617</v>
      </c>
      <c r="BM216">
        <v>0.72727272727272696</v>
      </c>
      <c r="BN216">
        <v>33</v>
      </c>
      <c r="BO216">
        <v>38</v>
      </c>
      <c r="BP216">
        <v>36.3829787234042</v>
      </c>
      <c r="BQ216">
        <v>0.86842105263157898</v>
      </c>
      <c r="BR216">
        <v>14</v>
      </c>
      <c r="BS216">
        <v>15</v>
      </c>
      <c r="BT216">
        <v>14.3617021276596</v>
      </c>
      <c r="BU216">
        <v>0.93333333333333302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6</v>
      </c>
      <c r="CC216">
        <v>7</v>
      </c>
      <c r="CD216">
        <v>0.85714285714285698</v>
      </c>
      <c r="CE216">
        <v>5</v>
      </c>
      <c r="CF216">
        <v>5</v>
      </c>
      <c r="CG216">
        <v>1</v>
      </c>
      <c r="CH216">
        <v>3</v>
      </c>
      <c r="CI216">
        <v>3</v>
      </c>
      <c r="CJ216">
        <v>1</v>
      </c>
      <c r="CK216">
        <v>5</v>
      </c>
      <c r="CL216">
        <v>7</v>
      </c>
      <c r="CM216">
        <v>0.71428571428571397</v>
      </c>
      <c r="CN216">
        <v>16</v>
      </c>
      <c r="CO216">
        <v>17</v>
      </c>
      <c r="CP216">
        <v>0.94117647058823495</v>
      </c>
      <c r="CQ216">
        <v>2</v>
      </c>
      <c r="CR216">
        <v>2</v>
      </c>
      <c r="CS216">
        <v>1</v>
      </c>
      <c r="CT216">
        <v>4</v>
      </c>
      <c r="CU216">
        <v>4</v>
      </c>
      <c r="CV216">
        <v>1</v>
      </c>
      <c r="CW216">
        <v>2</v>
      </c>
      <c r="CX216">
        <v>3</v>
      </c>
      <c r="CY216">
        <v>0.66666666666666696</v>
      </c>
      <c r="CZ216">
        <v>4</v>
      </c>
      <c r="DA216">
        <v>5</v>
      </c>
      <c r="DB216">
        <v>0.8</v>
      </c>
      <c r="DC216">
        <v>4</v>
      </c>
      <c r="DD216">
        <v>5</v>
      </c>
      <c r="DE216">
        <v>0.8</v>
      </c>
      <c r="DF216">
        <v>1</v>
      </c>
      <c r="DG216">
        <v>2</v>
      </c>
      <c r="DH216">
        <v>0.5</v>
      </c>
      <c r="DI216">
        <v>3</v>
      </c>
      <c r="DJ216">
        <v>4</v>
      </c>
      <c r="DK216">
        <v>0.75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</row>
    <row r="217" spans="1:121">
      <c r="A217" s="2" t="s">
        <v>111</v>
      </c>
      <c r="B217" s="2">
        <f>VLOOKUP(B211,Z211:AU244,11,FALSE)</f>
        <v>0</v>
      </c>
      <c r="C217" s="51"/>
      <c r="D217" s="16"/>
      <c r="E217" s="5"/>
      <c r="F217" s="5"/>
      <c r="G217" s="5"/>
      <c r="H217" s="5"/>
      <c r="I217" s="22"/>
      <c r="J217" s="25"/>
      <c r="K217" s="5"/>
      <c r="L217" s="5"/>
      <c r="M217" s="5"/>
      <c r="N217" s="5"/>
      <c r="O217" s="5"/>
      <c r="P217" s="5"/>
      <c r="Q217" s="22"/>
      <c r="R217" s="25"/>
      <c r="S217" s="5"/>
      <c r="T217" s="5"/>
      <c r="U217" s="5"/>
      <c r="V217" s="5"/>
      <c r="W217" s="6"/>
      <c r="Z217" t="s">
        <v>80</v>
      </c>
      <c r="AA217" t="s">
        <v>73</v>
      </c>
      <c r="AB217">
        <v>1</v>
      </c>
      <c r="AC217">
        <v>8</v>
      </c>
      <c r="AD217">
        <v>0</v>
      </c>
      <c r="AE217">
        <v>3</v>
      </c>
      <c r="AF217" s="1">
        <f t="shared" si="127"/>
        <v>0</v>
      </c>
      <c r="AG217" s="1">
        <f t="shared" si="128"/>
        <v>0</v>
      </c>
      <c r="AH217" s="1">
        <f t="shared" si="129"/>
        <v>0</v>
      </c>
      <c r="AI217" s="1">
        <f t="shared" si="130"/>
        <v>0</v>
      </c>
      <c r="AJ217" s="1">
        <f t="shared" si="131"/>
        <v>0</v>
      </c>
      <c r="AK217" s="1">
        <f t="shared" si="132"/>
        <v>0</v>
      </c>
      <c r="AL217" s="1">
        <f t="shared" si="133"/>
        <v>0</v>
      </c>
      <c r="AM217" s="1">
        <f t="shared" si="134"/>
        <v>0</v>
      </c>
      <c r="AN217" s="1">
        <f t="shared" si="135"/>
        <v>0</v>
      </c>
      <c r="AO217" s="1">
        <f t="shared" si="136"/>
        <v>1</v>
      </c>
      <c r="AP217" s="1">
        <f t="shared" si="137"/>
        <v>2</v>
      </c>
      <c r="AQ217" s="1">
        <f t="shared" si="138"/>
        <v>0</v>
      </c>
      <c r="AR217" s="1">
        <f t="shared" si="139"/>
        <v>0</v>
      </c>
      <c r="AS217" s="1">
        <f t="shared" si="140"/>
        <v>0</v>
      </c>
      <c r="AT217" s="1">
        <f t="shared" si="141"/>
        <v>0</v>
      </c>
      <c r="AU217" s="1">
        <f t="shared" si="142"/>
        <v>0</v>
      </c>
      <c r="AX217" t="s">
        <v>80</v>
      </c>
      <c r="AY217" t="s">
        <v>73</v>
      </c>
      <c r="AZ217">
        <v>1</v>
      </c>
      <c r="BA217">
        <v>8</v>
      </c>
      <c r="BB217">
        <v>0</v>
      </c>
      <c r="BC217">
        <v>3</v>
      </c>
      <c r="BD217">
        <v>5</v>
      </c>
      <c r="BE217">
        <v>56.25</v>
      </c>
      <c r="BF217">
        <v>0.6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3</v>
      </c>
      <c r="BO217">
        <v>4</v>
      </c>
      <c r="BP217">
        <v>45</v>
      </c>
      <c r="BQ217">
        <v>0.75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1</v>
      </c>
      <c r="CY217">
        <v>1</v>
      </c>
      <c r="CZ217">
        <v>2</v>
      </c>
      <c r="DA217">
        <v>2</v>
      </c>
      <c r="DB217">
        <v>1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</row>
    <row r="218" spans="1:121">
      <c r="A218" s="2" t="s">
        <v>112</v>
      </c>
      <c r="B218" s="2">
        <f>VLOOKUP(B211,Z211:AU244,12,FALSE)</f>
        <v>4</v>
      </c>
      <c r="C218" s="51"/>
      <c r="D218" s="16"/>
      <c r="E218" s="5"/>
      <c r="F218" s="5"/>
      <c r="G218" s="5"/>
      <c r="H218" s="5"/>
      <c r="I218" s="22"/>
      <c r="J218" s="25"/>
      <c r="K218" s="5"/>
      <c r="L218" s="5"/>
      <c r="M218" s="5"/>
      <c r="N218" s="5"/>
      <c r="O218" s="5"/>
      <c r="P218" s="5"/>
      <c r="Q218" s="22"/>
      <c r="R218" s="25"/>
      <c r="S218" s="5"/>
      <c r="T218" s="5"/>
      <c r="U218" s="5"/>
      <c r="V218" s="5"/>
      <c r="W218" s="6"/>
      <c r="Z218" t="s">
        <v>81</v>
      </c>
      <c r="AA218" t="s">
        <v>73</v>
      </c>
      <c r="AB218">
        <v>1</v>
      </c>
      <c r="AC218">
        <v>94</v>
      </c>
      <c r="AD218">
        <v>1</v>
      </c>
      <c r="AE218">
        <v>13</v>
      </c>
      <c r="AF218" s="1">
        <f t="shared" si="127"/>
        <v>0</v>
      </c>
      <c r="AG218" s="1">
        <f t="shared" si="128"/>
        <v>0</v>
      </c>
      <c r="AH218" s="1">
        <f t="shared" si="129"/>
        <v>1</v>
      </c>
      <c r="AI218" s="1">
        <f t="shared" si="130"/>
        <v>0</v>
      </c>
      <c r="AJ218" s="1">
        <f t="shared" si="131"/>
        <v>0</v>
      </c>
      <c r="AK218" s="1">
        <f t="shared" si="132"/>
        <v>0</v>
      </c>
      <c r="AL218" s="1">
        <f t="shared" si="133"/>
        <v>1</v>
      </c>
      <c r="AM218" s="1">
        <f t="shared" si="134"/>
        <v>0</v>
      </c>
      <c r="AN218" s="1">
        <f t="shared" si="135"/>
        <v>1</v>
      </c>
      <c r="AO218" s="1">
        <f t="shared" si="136"/>
        <v>2</v>
      </c>
      <c r="AP218" s="1">
        <f t="shared" si="137"/>
        <v>3</v>
      </c>
      <c r="AQ218" s="1">
        <f t="shared" si="138"/>
        <v>0</v>
      </c>
      <c r="AR218" s="1">
        <f t="shared" si="139"/>
        <v>1</v>
      </c>
      <c r="AS218" s="1">
        <f t="shared" si="140"/>
        <v>4</v>
      </c>
      <c r="AT218" s="1">
        <f t="shared" si="141"/>
        <v>0</v>
      </c>
      <c r="AU218" s="1">
        <f t="shared" si="142"/>
        <v>0</v>
      </c>
      <c r="AX218" t="s">
        <v>81</v>
      </c>
      <c r="AY218" t="s">
        <v>73</v>
      </c>
      <c r="AZ218">
        <v>1</v>
      </c>
      <c r="BA218">
        <v>94</v>
      </c>
      <c r="BB218">
        <v>1</v>
      </c>
      <c r="BC218">
        <v>13</v>
      </c>
      <c r="BD218">
        <v>13</v>
      </c>
      <c r="BE218">
        <v>12.4468085106383</v>
      </c>
      <c r="BF218">
        <v>1</v>
      </c>
      <c r="BG218">
        <v>0.38461538461538503</v>
      </c>
      <c r="BH218">
        <v>0.53846153846153799</v>
      </c>
      <c r="BI218">
        <v>7.69230769230769E-2</v>
      </c>
      <c r="BJ218">
        <v>5</v>
      </c>
      <c r="BK218">
        <v>5</v>
      </c>
      <c r="BL218">
        <v>4.7872340425531901</v>
      </c>
      <c r="BM218">
        <v>1</v>
      </c>
      <c r="BN218">
        <v>7</v>
      </c>
      <c r="BO218">
        <v>7</v>
      </c>
      <c r="BP218">
        <v>6.7021276595744697</v>
      </c>
      <c r="BQ218">
        <v>1</v>
      </c>
      <c r="BR218">
        <v>1</v>
      </c>
      <c r="BS218">
        <v>1</v>
      </c>
      <c r="BT218">
        <v>0.95744680851063801</v>
      </c>
      <c r="BU218">
        <v>1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</v>
      </c>
      <c r="CC218">
        <v>1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1</v>
      </c>
      <c r="CO218">
        <v>1</v>
      </c>
      <c r="CP218">
        <v>1</v>
      </c>
      <c r="CQ218">
        <v>0</v>
      </c>
      <c r="CR218">
        <v>0</v>
      </c>
      <c r="CS218">
        <v>0</v>
      </c>
      <c r="CT218">
        <v>1</v>
      </c>
      <c r="CU218">
        <v>1</v>
      </c>
      <c r="CV218">
        <v>1</v>
      </c>
      <c r="CW218">
        <v>2</v>
      </c>
      <c r="CX218">
        <v>2</v>
      </c>
      <c r="CY218">
        <v>1</v>
      </c>
      <c r="CZ218">
        <v>3</v>
      </c>
      <c r="DA218">
        <v>3</v>
      </c>
      <c r="DB218">
        <v>1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1</v>
      </c>
      <c r="DI218">
        <v>4</v>
      </c>
      <c r="DJ218">
        <v>4</v>
      </c>
      <c r="DK218">
        <v>1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</row>
    <row r="219" spans="1:121">
      <c r="A219" s="2" t="s">
        <v>113</v>
      </c>
      <c r="B219" s="2">
        <f>VLOOKUP(B211,Z211:AU244,13,FALSE)</f>
        <v>0</v>
      </c>
      <c r="C219" s="51"/>
      <c r="D219" s="32"/>
      <c r="E219" s="33"/>
      <c r="F219" s="33"/>
      <c r="G219" s="33"/>
      <c r="H219" s="33"/>
      <c r="I219" s="34"/>
      <c r="J219" s="36"/>
      <c r="K219" s="33"/>
      <c r="L219" s="33"/>
      <c r="M219" s="33"/>
      <c r="N219" s="33"/>
      <c r="O219" s="33"/>
      <c r="P219" s="33"/>
      <c r="Q219" s="34"/>
      <c r="R219" s="36"/>
      <c r="S219" s="33"/>
      <c r="T219" s="33"/>
      <c r="U219" s="33"/>
      <c r="V219" s="33"/>
      <c r="W219" s="38"/>
      <c r="Z219" t="s">
        <v>82</v>
      </c>
      <c r="AA219" t="s">
        <v>79</v>
      </c>
      <c r="AB219">
        <v>1</v>
      </c>
      <c r="AC219">
        <v>8</v>
      </c>
      <c r="AD219">
        <v>0</v>
      </c>
      <c r="AE219">
        <v>1</v>
      </c>
      <c r="AF219" s="1">
        <f t="shared" si="127"/>
        <v>0</v>
      </c>
      <c r="AG219" s="1">
        <f t="shared" si="128"/>
        <v>0</v>
      </c>
      <c r="AH219" s="1">
        <f t="shared" si="129"/>
        <v>0</v>
      </c>
      <c r="AI219" s="1">
        <f t="shared" si="130"/>
        <v>0</v>
      </c>
      <c r="AJ219" s="1">
        <f t="shared" si="131"/>
        <v>0</v>
      </c>
      <c r="AK219" s="1">
        <f t="shared" si="132"/>
        <v>1</v>
      </c>
      <c r="AL219" s="1">
        <f t="shared" si="133"/>
        <v>0</v>
      </c>
      <c r="AM219" s="1">
        <f t="shared" si="134"/>
        <v>0</v>
      </c>
      <c r="AN219" s="1">
        <f t="shared" si="135"/>
        <v>0</v>
      </c>
      <c r="AO219" s="1">
        <f t="shared" si="136"/>
        <v>0</v>
      </c>
      <c r="AP219" s="1">
        <f t="shared" si="137"/>
        <v>0</v>
      </c>
      <c r="AQ219" s="1">
        <f t="shared" si="138"/>
        <v>0</v>
      </c>
      <c r="AR219" s="1">
        <f t="shared" si="139"/>
        <v>0</v>
      </c>
      <c r="AS219" s="1">
        <f t="shared" si="140"/>
        <v>0</v>
      </c>
      <c r="AT219" s="1">
        <f t="shared" si="141"/>
        <v>0</v>
      </c>
      <c r="AU219" s="1">
        <f t="shared" si="142"/>
        <v>0</v>
      </c>
      <c r="AX219" t="s">
        <v>82</v>
      </c>
      <c r="AY219" t="s">
        <v>79</v>
      </c>
      <c r="AZ219">
        <v>1</v>
      </c>
      <c r="BA219">
        <v>8</v>
      </c>
      <c r="BB219">
        <v>0</v>
      </c>
      <c r="BC219">
        <v>1</v>
      </c>
      <c r="BD219">
        <v>1</v>
      </c>
      <c r="BE219">
        <v>11.25</v>
      </c>
      <c r="BF219">
        <v>1</v>
      </c>
      <c r="BG219">
        <v>0</v>
      </c>
      <c r="BH219">
        <v>1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1</v>
      </c>
      <c r="BP219">
        <v>11.25</v>
      </c>
      <c r="BQ219">
        <v>1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1</v>
      </c>
      <c r="CM219">
        <v>1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</row>
    <row r="220" spans="1:121">
      <c r="A220" s="2" t="s">
        <v>114</v>
      </c>
      <c r="B220" s="2">
        <f>VLOOKUP(B211,Z211:AU244,14,FALSE)</f>
        <v>0</v>
      </c>
      <c r="C220" s="52"/>
      <c r="D220" s="39">
        <f>B221</f>
        <v>4</v>
      </c>
      <c r="E220" s="40"/>
      <c r="F220" s="40"/>
      <c r="G220" s="40"/>
      <c r="H220" s="40"/>
      <c r="I220" s="41"/>
      <c r="J220" s="42">
        <f>B222</f>
        <v>0</v>
      </c>
      <c r="K220" s="40"/>
      <c r="L220" s="40"/>
      <c r="M220" s="40"/>
      <c r="N220" s="40"/>
      <c r="O220" s="40"/>
      <c r="P220" s="40"/>
      <c r="Q220" s="41"/>
      <c r="R220" s="42">
        <f>B223</f>
        <v>0</v>
      </c>
      <c r="S220" s="40"/>
      <c r="T220" s="40"/>
      <c r="U220" s="40"/>
      <c r="V220" s="40"/>
      <c r="W220" s="43"/>
      <c r="Z220" t="s">
        <v>83</v>
      </c>
      <c r="AA220" t="s">
        <v>79</v>
      </c>
      <c r="AB220">
        <v>1</v>
      </c>
      <c r="AC220">
        <v>1</v>
      </c>
      <c r="AD220">
        <v>0</v>
      </c>
      <c r="AE220">
        <v>0</v>
      </c>
      <c r="AF220" s="1">
        <f t="shared" si="127"/>
        <v>0</v>
      </c>
      <c r="AG220" s="1">
        <f t="shared" si="128"/>
        <v>0</v>
      </c>
      <c r="AH220" s="1">
        <f t="shared" si="129"/>
        <v>0</v>
      </c>
      <c r="AI220" s="1">
        <f t="shared" si="130"/>
        <v>0</v>
      </c>
      <c r="AJ220" s="1">
        <f t="shared" si="131"/>
        <v>0</v>
      </c>
      <c r="AK220" s="1">
        <f t="shared" si="132"/>
        <v>0</v>
      </c>
      <c r="AL220" s="1">
        <f t="shared" si="133"/>
        <v>0</v>
      </c>
      <c r="AM220" s="1">
        <f t="shared" si="134"/>
        <v>0</v>
      </c>
      <c r="AN220" s="1">
        <f t="shared" si="135"/>
        <v>0</v>
      </c>
      <c r="AO220" s="1">
        <f t="shared" si="136"/>
        <v>0</v>
      </c>
      <c r="AP220" s="1">
        <f t="shared" si="137"/>
        <v>0</v>
      </c>
      <c r="AQ220" s="1">
        <f t="shared" si="138"/>
        <v>0</v>
      </c>
      <c r="AR220" s="1">
        <f t="shared" si="139"/>
        <v>0</v>
      </c>
      <c r="AS220" s="1">
        <f t="shared" si="140"/>
        <v>0</v>
      </c>
      <c r="AT220" s="1">
        <f t="shared" si="141"/>
        <v>0</v>
      </c>
      <c r="AU220" s="1">
        <f t="shared" si="142"/>
        <v>0</v>
      </c>
      <c r="AX220" t="s">
        <v>83</v>
      </c>
      <c r="AY220" t="s">
        <v>79</v>
      </c>
      <c r="AZ220">
        <v>1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</row>
    <row r="221" spans="1:121">
      <c r="A221" s="2" t="s">
        <v>115</v>
      </c>
      <c r="B221" s="2">
        <f>VLOOKUP(B211,Z211:AU244,15,FALSE)</f>
        <v>4</v>
      </c>
      <c r="C221" s="52"/>
      <c r="D221" s="16"/>
      <c r="E221" s="5"/>
      <c r="F221" s="5"/>
      <c r="G221" s="5"/>
      <c r="H221" s="5"/>
      <c r="I221" s="22"/>
      <c r="J221" s="25"/>
      <c r="K221" s="5"/>
      <c r="L221" s="5"/>
      <c r="M221" s="5"/>
      <c r="N221" s="5"/>
      <c r="O221" s="5"/>
      <c r="P221" s="5"/>
      <c r="Q221" s="22"/>
      <c r="R221" s="25"/>
      <c r="S221" s="5"/>
      <c r="T221" s="5"/>
      <c r="U221" s="5"/>
      <c r="V221" s="5"/>
      <c r="W221" s="6"/>
      <c r="Z221" t="s">
        <v>84</v>
      </c>
      <c r="AA221" t="s">
        <v>73</v>
      </c>
      <c r="AB221">
        <v>1</v>
      </c>
      <c r="AC221">
        <v>94</v>
      </c>
      <c r="AD221">
        <v>1</v>
      </c>
      <c r="AE221">
        <v>28</v>
      </c>
      <c r="AF221" s="1">
        <f t="shared" si="127"/>
        <v>0</v>
      </c>
      <c r="AG221" s="1">
        <f t="shared" si="128"/>
        <v>0</v>
      </c>
      <c r="AH221" s="1">
        <f t="shared" si="129"/>
        <v>1</v>
      </c>
      <c r="AI221" s="1">
        <f t="shared" si="130"/>
        <v>6</v>
      </c>
      <c r="AJ221" s="1">
        <f t="shared" si="131"/>
        <v>4</v>
      </c>
      <c r="AK221" s="1">
        <f t="shared" si="132"/>
        <v>1</v>
      </c>
      <c r="AL221" s="1">
        <f t="shared" si="133"/>
        <v>5</v>
      </c>
      <c r="AM221" s="1">
        <f t="shared" si="134"/>
        <v>9</v>
      </c>
      <c r="AN221" s="1">
        <f t="shared" si="135"/>
        <v>0</v>
      </c>
      <c r="AO221" s="1">
        <f t="shared" si="136"/>
        <v>1</v>
      </c>
      <c r="AP221" s="1">
        <f t="shared" si="137"/>
        <v>0</v>
      </c>
      <c r="AQ221" s="1">
        <f t="shared" si="138"/>
        <v>0</v>
      </c>
      <c r="AR221" s="1">
        <f t="shared" si="139"/>
        <v>0</v>
      </c>
      <c r="AS221" s="1">
        <f t="shared" si="140"/>
        <v>0</v>
      </c>
      <c r="AT221" s="1">
        <f t="shared" si="141"/>
        <v>0</v>
      </c>
      <c r="AU221" s="1">
        <f t="shared" si="142"/>
        <v>0</v>
      </c>
      <c r="AX221" t="s">
        <v>84</v>
      </c>
      <c r="AY221" t="s">
        <v>73</v>
      </c>
      <c r="AZ221">
        <v>1</v>
      </c>
      <c r="BA221">
        <v>94</v>
      </c>
      <c r="BB221">
        <v>1</v>
      </c>
      <c r="BC221">
        <v>28</v>
      </c>
      <c r="BD221">
        <v>33</v>
      </c>
      <c r="BE221">
        <v>31.595744680851102</v>
      </c>
      <c r="BF221">
        <v>0.84848484848484895</v>
      </c>
      <c r="BG221">
        <v>0</v>
      </c>
      <c r="BH221">
        <v>0.65625</v>
      </c>
      <c r="BI221">
        <v>0.34375</v>
      </c>
      <c r="BJ221">
        <v>0</v>
      </c>
      <c r="BK221">
        <v>0</v>
      </c>
      <c r="BL221">
        <v>0</v>
      </c>
      <c r="BM221">
        <v>0</v>
      </c>
      <c r="BN221">
        <v>16</v>
      </c>
      <c r="BO221">
        <v>21</v>
      </c>
      <c r="BP221">
        <v>20.106382978723399</v>
      </c>
      <c r="BQ221">
        <v>0.76190476190476197</v>
      </c>
      <c r="BR221">
        <v>11</v>
      </c>
      <c r="BS221">
        <v>11</v>
      </c>
      <c r="BT221">
        <v>10.531914893617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</v>
      </c>
      <c r="CC221">
        <v>1</v>
      </c>
      <c r="CD221">
        <v>1</v>
      </c>
      <c r="CE221">
        <v>6</v>
      </c>
      <c r="CF221">
        <v>6</v>
      </c>
      <c r="CG221">
        <v>1</v>
      </c>
      <c r="CH221">
        <v>4</v>
      </c>
      <c r="CI221">
        <v>4</v>
      </c>
      <c r="CJ221">
        <v>1</v>
      </c>
      <c r="CK221">
        <v>1</v>
      </c>
      <c r="CL221">
        <v>1</v>
      </c>
      <c r="CM221">
        <v>1</v>
      </c>
      <c r="CN221">
        <v>5</v>
      </c>
      <c r="CO221">
        <v>5</v>
      </c>
      <c r="CP221">
        <v>1</v>
      </c>
      <c r="CQ221">
        <v>9</v>
      </c>
      <c r="CR221">
        <v>13</v>
      </c>
      <c r="CS221">
        <v>0.69230769230769196</v>
      </c>
      <c r="CT221">
        <v>0</v>
      </c>
      <c r="CU221">
        <v>0</v>
      </c>
      <c r="CV221">
        <v>0</v>
      </c>
      <c r="CW221">
        <v>1</v>
      </c>
      <c r="CX221">
        <v>1</v>
      </c>
      <c r="CY221">
        <v>1</v>
      </c>
      <c r="CZ221">
        <v>0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</row>
    <row r="222" spans="1:121">
      <c r="A222" s="2" t="s">
        <v>116</v>
      </c>
      <c r="B222" s="2">
        <f>VLOOKUP(B211,Z211:AU244,16,FALSE)</f>
        <v>0</v>
      </c>
      <c r="C222" s="52"/>
      <c r="D222" s="16"/>
      <c r="E222" s="5"/>
      <c r="F222" s="5"/>
      <c r="G222" s="5"/>
      <c r="H222" s="5"/>
      <c r="I222" s="22"/>
      <c r="J222" s="25"/>
      <c r="K222" s="5"/>
      <c r="L222" s="5"/>
      <c r="M222" s="5"/>
      <c r="N222" s="5"/>
      <c r="O222" s="5"/>
      <c r="P222" s="5"/>
      <c r="Q222" s="22"/>
      <c r="R222" s="25"/>
      <c r="S222" s="5"/>
      <c r="T222" s="5"/>
      <c r="U222" s="5"/>
      <c r="V222" s="5"/>
      <c r="W222" s="6"/>
      <c r="Z222" t="s">
        <v>85</v>
      </c>
      <c r="AA222" t="s">
        <v>73</v>
      </c>
      <c r="AB222">
        <v>1</v>
      </c>
      <c r="AC222">
        <v>78</v>
      </c>
      <c r="AD222">
        <v>1</v>
      </c>
      <c r="AE222">
        <v>23</v>
      </c>
      <c r="AF222" s="1">
        <f t="shared" si="127"/>
        <v>0</v>
      </c>
      <c r="AG222" s="1">
        <f t="shared" si="128"/>
        <v>0</v>
      </c>
      <c r="AH222" s="1">
        <f t="shared" si="129"/>
        <v>3</v>
      </c>
      <c r="AI222" s="1">
        <f t="shared" si="130"/>
        <v>2</v>
      </c>
      <c r="AJ222" s="1">
        <f t="shared" si="131"/>
        <v>0</v>
      </c>
      <c r="AK222" s="1">
        <f t="shared" si="132"/>
        <v>1</v>
      </c>
      <c r="AL222" s="1">
        <f t="shared" si="133"/>
        <v>6</v>
      </c>
      <c r="AM222" s="1">
        <f t="shared" si="134"/>
        <v>3</v>
      </c>
      <c r="AN222" s="1">
        <f t="shared" si="135"/>
        <v>1</v>
      </c>
      <c r="AO222" s="1">
        <f t="shared" si="136"/>
        <v>1</v>
      </c>
      <c r="AP222" s="1">
        <f t="shared" si="137"/>
        <v>5</v>
      </c>
      <c r="AQ222" s="1">
        <f t="shared" si="138"/>
        <v>0</v>
      </c>
      <c r="AR222" s="1">
        <f t="shared" si="139"/>
        <v>0</v>
      </c>
      <c r="AS222" s="1">
        <f t="shared" si="140"/>
        <v>1</v>
      </c>
      <c r="AT222" s="1">
        <f t="shared" si="141"/>
        <v>0</v>
      </c>
      <c r="AU222" s="1">
        <f t="shared" si="142"/>
        <v>0</v>
      </c>
      <c r="AX222" t="s">
        <v>85</v>
      </c>
      <c r="AY222" t="s">
        <v>73</v>
      </c>
      <c r="AZ222">
        <v>1</v>
      </c>
      <c r="BA222">
        <v>78</v>
      </c>
      <c r="BB222">
        <v>1</v>
      </c>
      <c r="BC222">
        <v>23</v>
      </c>
      <c r="BD222">
        <v>25</v>
      </c>
      <c r="BE222">
        <v>28.8461538461539</v>
      </c>
      <c r="BF222">
        <v>0.92</v>
      </c>
      <c r="BG222">
        <v>0.08</v>
      </c>
      <c r="BH222">
        <v>0.72</v>
      </c>
      <c r="BI222">
        <v>0.2</v>
      </c>
      <c r="BJ222">
        <v>1</v>
      </c>
      <c r="BK222">
        <v>2</v>
      </c>
      <c r="BL222">
        <v>2.3076923076923102</v>
      </c>
      <c r="BM222">
        <v>0.5</v>
      </c>
      <c r="BN222">
        <v>17</v>
      </c>
      <c r="BO222">
        <v>18</v>
      </c>
      <c r="BP222">
        <v>20.769230769230798</v>
      </c>
      <c r="BQ222">
        <v>0.94444444444444398</v>
      </c>
      <c r="BR222">
        <v>5</v>
      </c>
      <c r="BS222">
        <v>5</v>
      </c>
      <c r="BT222">
        <v>5.7692307692307701</v>
      </c>
      <c r="BU222">
        <v>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3</v>
      </c>
      <c r="CC222">
        <v>3</v>
      </c>
      <c r="CD222">
        <v>1</v>
      </c>
      <c r="CE222">
        <v>2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1</v>
      </c>
      <c r="CL222">
        <v>1</v>
      </c>
      <c r="CM222">
        <v>1</v>
      </c>
      <c r="CN222">
        <v>6</v>
      </c>
      <c r="CO222">
        <v>7</v>
      </c>
      <c r="CP222">
        <v>0.85714285714285698</v>
      </c>
      <c r="CQ222">
        <v>3</v>
      </c>
      <c r="CR222">
        <v>3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5</v>
      </c>
      <c r="DA222">
        <v>5</v>
      </c>
      <c r="DB222">
        <v>1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1</v>
      </c>
      <c r="DK222">
        <v>1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</row>
    <row r="223" spans="1:121">
      <c r="A223" s="2" t="s">
        <v>117</v>
      </c>
      <c r="B223" s="2">
        <f>VLOOKUP(B211,Z211:AU244,17,FALSE)</f>
        <v>0</v>
      </c>
      <c r="C223" s="52"/>
      <c r="D223" s="16"/>
      <c r="E223" s="5"/>
      <c r="F223" s="5"/>
      <c r="G223" s="5"/>
      <c r="H223" s="5"/>
      <c r="I223" s="22"/>
      <c r="J223" s="25"/>
      <c r="K223" s="5"/>
      <c r="L223" s="5"/>
      <c r="M223" s="5"/>
      <c r="N223" s="5"/>
      <c r="O223" s="5"/>
      <c r="P223" s="5"/>
      <c r="Q223" s="22"/>
      <c r="R223" s="25"/>
      <c r="S223" s="5"/>
      <c r="T223" s="5"/>
      <c r="U223" s="5"/>
      <c r="V223" s="5"/>
      <c r="W223" s="6"/>
      <c r="Z223" t="s">
        <v>86</v>
      </c>
      <c r="AA223" t="s">
        <v>79</v>
      </c>
      <c r="AB223">
        <v>1</v>
      </c>
      <c r="AC223">
        <v>94</v>
      </c>
      <c r="AD223">
        <v>1</v>
      </c>
      <c r="AE223">
        <v>28</v>
      </c>
      <c r="AF223" s="1">
        <f t="shared" si="127"/>
        <v>0</v>
      </c>
      <c r="AG223" s="1">
        <f t="shared" si="128"/>
        <v>1</v>
      </c>
      <c r="AH223" s="1">
        <f t="shared" si="129"/>
        <v>2</v>
      </c>
      <c r="AI223" s="1">
        <f t="shared" si="130"/>
        <v>0</v>
      </c>
      <c r="AJ223" s="1">
        <f t="shared" si="131"/>
        <v>0</v>
      </c>
      <c r="AK223" s="1">
        <f t="shared" si="132"/>
        <v>5</v>
      </c>
      <c r="AL223" s="1">
        <f t="shared" si="133"/>
        <v>2</v>
      </c>
      <c r="AM223" s="1">
        <f t="shared" si="134"/>
        <v>2</v>
      </c>
      <c r="AN223" s="1">
        <f t="shared" si="135"/>
        <v>2</v>
      </c>
      <c r="AO223" s="1">
        <f t="shared" si="136"/>
        <v>1</v>
      </c>
      <c r="AP223" s="1">
        <f t="shared" si="137"/>
        <v>2</v>
      </c>
      <c r="AQ223" s="1">
        <f t="shared" si="138"/>
        <v>1</v>
      </c>
      <c r="AR223" s="1">
        <f t="shared" si="139"/>
        <v>0</v>
      </c>
      <c r="AS223" s="1">
        <f t="shared" si="140"/>
        <v>4</v>
      </c>
      <c r="AT223" s="1">
        <f t="shared" si="141"/>
        <v>0</v>
      </c>
      <c r="AU223" s="1">
        <f t="shared" si="142"/>
        <v>0</v>
      </c>
      <c r="AX223" t="s">
        <v>86</v>
      </c>
      <c r="AY223" t="s">
        <v>79</v>
      </c>
      <c r="AZ223">
        <v>1</v>
      </c>
      <c r="BA223">
        <v>94</v>
      </c>
      <c r="BB223">
        <v>1</v>
      </c>
      <c r="BC223">
        <v>28</v>
      </c>
      <c r="BD223">
        <v>36</v>
      </c>
      <c r="BE223">
        <v>34.468085106383</v>
      </c>
      <c r="BF223">
        <v>0.77777777777777801</v>
      </c>
      <c r="BG223">
        <v>0.27586206896551702</v>
      </c>
      <c r="BH223">
        <v>0.58620689655172398</v>
      </c>
      <c r="BI223">
        <v>0.13793103448275901</v>
      </c>
      <c r="BJ223">
        <v>5</v>
      </c>
      <c r="BK223">
        <v>8</v>
      </c>
      <c r="BL223">
        <v>7.6595744680851103</v>
      </c>
      <c r="BM223">
        <v>0.625</v>
      </c>
      <c r="BN223">
        <v>14</v>
      </c>
      <c r="BO223">
        <v>17</v>
      </c>
      <c r="BP223">
        <v>16.2765957446809</v>
      </c>
      <c r="BQ223">
        <v>0.82352941176470595</v>
      </c>
      <c r="BR223">
        <v>3</v>
      </c>
      <c r="BS223">
        <v>4</v>
      </c>
      <c r="BT223">
        <v>3.8297872340425498</v>
      </c>
      <c r="BU223">
        <v>0.75</v>
      </c>
      <c r="BV223">
        <v>0</v>
      </c>
      <c r="BW223">
        <v>0</v>
      </c>
      <c r="BX223">
        <v>0</v>
      </c>
      <c r="BY223">
        <v>1</v>
      </c>
      <c r="BZ223">
        <v>1</v>
      </c>
      <c r="CA223">
        <v>1</v>
      </c>
      <c r="CB223">
        <v>2</v>
      </c>
      <c r="CC223">
        <v>3</v>
      </c>
      <c r="CD223">
        <v>0.66666666666666696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5</v>
      </c>
      <c r="CL223">
        <v>5</v>
      </c>
      <c r="CM223">
        <v>1</v>
      </c>
      <c r="CN223">
        <v>2</v>
      </c>
      <c r="CO223">
        <v>2</v>
      </c>
      <c r="CP223">
        <v>1</v>
      </c>
      <c r="CQ223">
        <v>2</v>
      </c>
      <c r="CR223">
        <v>2</v>
      </c>
      <c r="CS223">
        <v>1</v>
      </c>
      <c r="CT223">
        <v>2</v>
      </c>
      <c r="CU223">
        <v>4</v>
      </c>
      <c r="CV223">
        <v>0.5</v>
      </c>
      <c r="CW223">
        <v>1</v>
      </c>
      <c r="CX223">
        <v>2</v>
      </c>
      <c r="CY223">
        <v>0.5</v>
      </c>
      <c r="CZ223">
        <v>2</v>
      </c>
      <c r="DA223">
        <v>2</v>
      </c>
      <c r="DB223">
        <v>1</v>
      </c>
      <c r="DC223">
        <v>1</v>
      </c>
      <c r="DD223">
        <v>3</v>
      </c>
      <c r="DE223">
        <v>0.33333333333333298</v>
      </c>
      <c r="DF223">
        <v>0</v>
      </c>
      <c r="DG223">
        <v>0</v>
      </c>
      <c r="DH223">
        <v>0</v>
      </c>
      <c r="DI223">
        <v>4</v>
      </c>
      <c r="DJ223">
        <v>5</v>
      </c>
      <c r="DK223">
        <v>0.8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</row>
    <row r="224" spans="1:121">
      <c r="A224" s="2" t="s">
        <v>118</v>
      </c>
      <c r="B224" s="2">
        <f>VLOOKUP(B211,Z211:AU244,18,FALSE)</f>
        <v>2</v>
      </c>
      <c r="C224" s="52" t="s">
        <v>104</v>
      </c>
      <c r="D224" s="18"/>
      <c r="E224" s="8"/>
      <c r="F224" s="8"/>
      <c r="G224" s="8"/>
      <c r="H224" s="8"/>
      <c r="I224" s="44"/>
      <c r="J224" s="45"/>
      <c r="K224" s="8"/>
      <c r="L224" s="8"/>
      <c r="M224" s="8"/>
      <c r="N224" s="8"/>
      <c r="O224" s="8"/>
      <c r="P224" s="8"/>
      <c r="Q224" s="44"/>
      <c r="R224" s="45"/>
      <c r="S224" s="8"/>
      <c r="T224" s="8"/>
      <c r="U224" s="8"/>
      <c r="V224" s="8"/>
      <c r="W224" s="9"/>
      <c r="Z224" t="s">
        <v>87</v>
      </c>
      <c r="AA224" t="s">
        <v>79</v>
      </c>
      <c r="AB224">
        <v>1</v>
      </c>
      <c r="AC224">
        <v>86</v>
      </c>
      <c r="AD224">
        <v>1</v>
      </c>
      <c r="AE224">
        <v>38</v>
      </c>
      <c r="AF224" s="1">
        <f t="shared" si="127"/>
        <v>0</v>
      </c>
      <c r="AG224" s="1">
        <f t="shared" si="128"/>
        <v>0</v>
      </c>
      <c r="AH224" s="1">
        <f t="shared" si="129"/>
        <v>1</v>
      </c>
      <c r="AI224" s="1">
        <f t="shared" si="130"/>
        <v>4</v>
      </c>
      <c r="AJ224" s="1">
        <f t="shared" si="131"/>
        <v>1</v>
      </c>
      <c r="AK224" s="1">
        <f t="shared" si="132"/>
        <v>4</v>
      </c>
      <c r="AL224" s="1">
        <f t="shared" si="133"/>
        <v>15</v>
      </c>
      <c r="AM224" s="1">
        <f t="shared" si="134"/>
        <v>5</v>
      </c>
      <c r="AN224" s="1">
        <f t="shared" si="135"/>
        <v>1</v>
      </c>
      <c r="AO224" s="1">
        <f t="shared" si="136"/>
        <v>3</v>
      </c>
      <c r="AP224" s="1">
        <f t="shared" si="137"/>
        <v>1</v>
      </c>
      <c r="AQ224" s="1">
        <f t="shared" si="138"/>
        <v>1</v>
      </c>
      <c r="AR224" s="1">
        <f t="shared" si="139"/>
        <v>2</v>
      </c>
      <c r="AS224" s="1">
        <f t="shared" si="140"/>
        <v>0</v>
      </c>
      <c r="AT224" s="1">
        <f t="shared" si="141"/>
        <v>0</v>
      </c>
      <c r="AU224" s="1">
        <f t="shared" si="142"/>
        <v>0</v>
      </c>
      <c r="AX224" t="s">
        <v>87</v>
      </c>
      <c r="AY224" t="s">
        <v>79</v>
      </c>
      <c r="AZ224">
        <v>1</v>
      </c>
      <c r="BA224">
        <v>86</v>
      </c>
      <c r="BB224">
        <v>1</v>
      </c>
      <c r="BC224">
        <v>38</v>
      </c>
      <c r="BD224">
        <v>46</v>
      </c>
      <c r="BE224">
        <v>48.139534883720899</v>
      </c>
      <c r="BF224">
        <v>0.82608695652173902</v>
      </c>
      <c r="BG224">
        <v>6.5217391304347797E-2</v>
      </c>
      <c r="BH224">
        <v>0.80434782608695699</v>
      </c>
      <c r="BI224">
        <v>0.13043478260869601</v>
      </c>
      <c r="BJ224">
        <v>3</v>
      </c>
      <c r="BK224">
        <v>3</v>
      </c>
      <c r="BL224">
        <v>3.13953488372093</v>
      </c>
      <c r="BM224">
        <v>1</v>
      </c>
      <c r="BN224">
        <v>29</v>
      </c>
      <c r="BO224">
        <v>37</v>
      </c>
      <c r="BP224">
        <v>38.720930232558104</v>
      </c>
      <c r="BQ224">
        <v>0.78378378378378399</v>
      </c>
      <c r="BR224">
        <v>6</v>
      </c>
      <c r="BS224">
        <v>6</v>
      </c>
      <c r="BT224">
        <v>6.2790697674418601</v>
      </c>
      <c r="BU224">
        <v>1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</v>
      </c>
      <c r="CC224">
        <v>1</v>
      </c>
      <c r="CD224">
        <v>1</v>
      </c>
      <c r="CE224">
        <v>4</v>
      </c>
      <c r="CF224">
        <v>4</v>
      </c>
      <c r="CG224">
        <v>1</v>
      </c>
      <c r="CH224">
        <v>1</v>
      </c>
      <c r="CI224">
        <v>1</v>
      </c>
      <c r="CJ224">
        <v>1</v>
      </c>
      <c r="CK224">
        <v>4</v>
      </c>
      <c r="CL224">
        <v>4</v>
      </c>
      <c r="CM224">
        <v>1</v>
      </c>
      <c r="CN224">
        <v>15</v>
      </c>
      <c r="CO224">
        <v>20</v>
      </c>
      <c r="CP224">
        <v>0.75</v>
      </c>
      <c r="CQ224">
        <v>5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3</v>
      </c>
      <c r="CX224">
        <v>5</v>
      </c>
      <c r="CY224">
        <v>0.6</v>
      </c>
      <c r="CZ224">
        <v>1</v>
      </c>
      <c r="DA224">
        <v>2</v>
      </c>
      <c r="DB224">
        <v>0.5</v>
      </c>
      <c r="DC224">
        <v>1</v>
      </c>
      <c r="DD224">
        <v>1</v>
      </c>
      <c r="DE224">
        <v>1</v>
      </c>
      <c r="DF224">
        <v>2</v>
      </c>
      <c r="DG224">
        <v>2</v>
      </c>
      <c r="DH224">
        <v>1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</row>
    <row r="225" spans="1:121">
      <c r="A225" s="2" t="s">
        <v>119</v>
      </c>
      <c r="B225" s="2">
        <f>VLOOKUP(B211,Z211:AU244,19,FALSE)</f>
        <v>0</v>
      </c>
      <c r="C225" s="52"/>
      <c r="D225" s="29">
        <f>B218</f>
        <v>4</v>
      </c>
      <c r="E225" s="30"/>
      <c r="F225" s="30"/>
      <c r="G225" s="30"/>
      <c r="H225" s="30"/>
      <c r="I225" s="31"/>
      <c r="J225" s="35">
        <f>B219</f>
        <v>0</v>
      </c>
      <c r="K225" s="30"/>
      <c r="L225" s="30"/>
      <c r="M225" s="30"/>
      <c r="N225" s="30"/>
      <c r="O225" s="30"/>
      <c r="P225" s="30"/>
      <c r="Q225" s="31"/>
      <c r="R225" s="35">
        <f>B220</f>
        <v>0</v>
      </c>
      <c r="S225" s="30"/>
      <c r="T225" s="30"/>
      <c r="U225" s="30"/>
      <c r="V225" s="30"/>
      <c r="W225" s="37"/>
      <c r="Z225" t="s">
        <v>88</v>
      </c>
      <c r="AA225" t="s">
        <v>73</v>
      </c>
      <c r="AB225">
        <v>1</v>
      </c>
      <c r="AC225">
        <v>94</v>
      </c>
      <c r="AD225">
        <v>1</v>
      </c>
      <c r="AE225">
        <v>45</v>
      </c>
      <c r="AF225" s="1">
        <f t="shared" si="127"/>
        <v>0</v>
      </c>
      <c r="AG225" s="1">
        <f t="shared" si="128"/>
        <v>0</v>
      </c>
      <c r="AH225" s="1">
        <f t="shared" si="129"/>
        <v>1</v>
      </c>
      <c r="AI225" s="1">
        <f t="shared" si="130"/>
        <v>0</v>
      </c>
      <c r="AJ225" s="1">
        <f t="shared" si="131"/>
        <v>4</v>
      </c>
      <c r="AK225" s="1">
        <f t="shared" si="132"/>
        <v>0</v>
      </c>
      <c r="AL225" s="1">
        <f t="shared" si="133"/>
        <v>2</v>
      </c>
      <c r="AM225" s="1">
        <f t="shared" si="134"/>
        <v>10</v>
      </c>
      <c r="AN225" s="1">
        <f t="shared" si="135"/>
        <v>0</v>
      </c>
      <c r="AO225" s="1">
        <f t="shared" si="136"/>
        <v>0</v>
      </c>
      <c r="AP225" s="1">
        <f t="shared" si="137"/>
        <v>10</v>
      </c>
      <c r="AQ225" s="1">
        <f t="shared" si="138"/>
        <v>1</v>
      </c>
      <c r="AR225" s="1">
        <f t="shared" si="139"/>
        <v>0</v>
      </c>
      <c r="AS225" s="1">
        <f t="shared" si="140"/>
        <v>6</v>
      </c>
      <c r="AT225" s="1">
        <f t="shared" si="141"/>
        <v>0</v>
      </c>
      <c r="AU225" s="1">
        <f t="shared" si="142"/>
        <v>0</v>
      </c>
      <c r="AX225" t="s">
        <v>88</v>
      </c>
      <c r="AY225" t="s">
        <v>73</v>
      </c>
      <c r="AZ225">
        <v>1</v>
      </c>
      <c r="BA225">
        <v>94</v>
      </c>
      <c r="BB225">
        <v>1</v>
      </c>
      <c r="BC225">
        <v>45</v>
      </c>
      <c r="BD225">
        <v>59</v>
      </c>
      <c r="BE225">
        <v>56.489361702127702</v>
      </c>
      <c r="BF225">
        <v>0.76271186440677996</v>
      </c>
      <c r="BG225">
        <v>0.204545454545455</v>
      </c>
      <c r="BH225">
        <v>0.65909090909090895</v>
      </c>
      <c r="BI225">
        <v>0.13636363636363599</v>
      </c>
      <c r="BJ225">
        <v>7</v>
      </c>
      <c r="BK225">
        <v>9</v>
      </c>
      <c r="BL225">
        <v>8.6170212765957395</v>
      </c>
      <c r="BM225">
        <v>0.77777777777777801</v>
      </c>
      <c r="BN225">
        <v>22</v>
      </c>
      <c r="BO225">
        <v>29</v>
      </c>
      <c r="BP225">
        <v>27.7659574468085</v>
      </c>
      <c r="BQ225">
        <v>0.75862068965517204</v>
      </c>
      <c r="BR225">
        <v>5</v>
      </c>
      <c r="BS225">
        <v>6</v>
      </c>
      <c r="BT225">
        <v>5.7446808510638299</v>
      </c>
      <c r="BU225">
        <v>0.83333333333333304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1</v>
      </c>
      <c r="CC225">
        <v>2</v>
      </c>
      <c r="CD225">
        <v>0.5</v>
      </c>
      <c r="CE225">
        <v>0</v>
      </c>
      <c r="CF225">
        <v>0</v>
      </c>
      <c r="CG225">
        <v>0</v>
      </c>
      <c r="CH225">
        <v>4</v>
      </c>
      <c r="CI225">
        <v>4</v>
      </c>
      <c r="CJ225">
        <v>1</v>
      </c>
      <c r="CK225">
        <v>0</v>
      </c>
      <c r="CL225">
        <v>0</v>
      </c>
      <c r="CM225">
        <v>0</v>
      </c>
      <c r="CN225">
        <v>2</v>
      </c>
      <c r="CO225">
        <v>2</v>
      </c>
      <c r="CP225">
        <v>1</v>
      </c>
      <c r="CQ225">
        <v>10</v>
      </c>
      <c r="CR225">
        <v>13</v>
      </c>
      <c r="CS225">
        <v>0.76923076923076905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10</v>
      </c>
      <c r="DA225">
        <v>14</v>
      </c>
      <c r="DB225">
        <v>0.71428571428571397</v>
      </c>
      <c r="DC225">
        <v>1</v>
      </c>
      <c r="DD225">
        <v>1</v>
      </c>
      <c r="DE225">
        <v>1</v>
      </c>
      <c r="DF225">
        <v>0</v>
      </c>
      <c r="DG225">
        <v>0</v>
      </c>
      <c r="DH225">
        <v>0</v>
      </c>
      <c r="DI225">
        <v>6</v>
      </c>
      <c r="DJ225">
        <v>8</v>
      </c>
      <c r="DK225">
        <v>0.75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</row>
    <row r="226" spans="1:121">
      <c r="A226" s="2" t="s">
        <v>120</v>
      </c>
      <c r="B226" s="2">
        <f>VLOOKUP(B211,Z211:AU244,20,FALSE)</f>
        <v>0</v>
      </c>
      <c r="C226" s="52"/>
      <c r="D226" s="16"/>
      <c r="E226" s="5"/>
      <c r="F226" s="5"/>
      <c r="G226" s="5"/>
      <c r="H226" s="5"/>
      <c r="I226" s="22"/>
      <c r="J226" s="25"/>
      <c r="K226" s="5"/>
      <c r="L226" s="5"/>
      <c r="M226" s="5"/>
      <c r="N226" s="5"/>
      <c r="O226" s="5"/>
      <c r="P226" s="5"/>
      <c r="Q226" s="22"/>
      <c r="R226" s="25"/>
      <c r="S226" s="5"/>
      <c r="T226" s="5"/>
      <c r="U226" s="5"/>
      <c r="V226" s="5"/>
      <c r="W226" s="6"/>
      <c r="Z226" t="s">
        <v>89</v>
      </c>
      <c r="AA226" t="s">
        <v>79</v>
      </c>
      <c r="AB226">
        <v>1</v>
      </c>
      <c r="AC226">
        <v>94</v>
      </c>
      <c r="AD226">
        <v>1</v>
      </c>
      <c r="AE226">
        <v>32</v>
      </c>
      <c r="AF226" s="1">
        <f t="shared" si="127"/>
        <v>0</v>
      </c>
      <c r="AG226" s="1">
        <f t="shared" si="128"/>
        <v>1</v>
      </c>
      <c r="AH226" s="1">
        <f t="shared" si="129"/>
        <v>0</v>
      </c>
      <c r="AI226" s="1">
        <f t="shared" si="130"/>
        <v>13</v>
      </c>
      <c r="AJ226" s="1">
        <f t="shared" si="131"/>
        <v>1</v>
      </c>
      <c r="AK226" s="1">
        <f t="shared" si="132"/>
        <v>0</v>
      </c>
      <c r="AL226" s="1">
        <f t="shared" si="133"/>
        <v>2</v>
      </c>
      <c r="AM226" s="1">
        <f t="shared" si="134"/>
        <v>10</v>
      </c>
      <c r="AN226" s="1">
        <f t="shared" si="135"/>
        <v>1</v>
      </c>
      <c r="AO226" s="1">
        <f t="shared" si="136"/>
        <v>1</v>
      </c>
      <c r="AP226" s="1">
        <f t="shared" si="137"/>
        <v>2</v>
      </c>
      <c r="AQ226" s="1">
        <f t="shared" si="138"/>
        <v>0</v>
      </c>
      <c r="AR226" s="1">
        <f t="shared" si="139"/>
        <v>0</v>
      </c>
      <c r="AS226" s="1">
        <f t="shared" si="140"/>
        <v>1</v>
      </c>
      <c r="AT226" s="1">
        <f t="shared" si="141"/>
        <v>0</v>
      </c>
      <c r="AU226" s="1">
        <f t="shared" si="142"/>
        <v>0</v>
      </c>
      <c r="AX226" t="s">
        <v>89</v>
      </c>
      <c r="AY226" t="s">
        <v>79</v>
      </c>
      <c r="AZ226">
        <v>1</v>
      </c>
      <c r="BA226">
        <v>94</v>
      </c>
      <c r="BB226">
        <v>1</v>
      </c>
      <c r="BC226">
        <v>32</v>
      </c>
      <c r="BD226">
        <v>38</v>
      </c>
      <c r="BE226">
        <v>36.3829787234042</v>
      </c>
      <c r="BF226">
        <v>0.84210526315789502</v>
      </c>
      <c r="BG226">
        <v>5.4054054054054099E-2</v>
      </c>
      <c r="BH226">
        <v>0.54054054054054101</v>
      </c>
      <c r="BI226">
        <v>0.40540540540540498</v>
      </c>
      <c r="BJ226">
        <v>1</v>
      </c>
      <c r="BK226">
        <v>2</v>
      </c>
      <c r="BL226">
        <v>1.91489361702128</v>
      </c>
      <c r="BM226">
        <v>0.5</v>
      </c>
      <c r="BN226">
        <v>16</v>
      </c>
      <c r="BO226">
        <v>20</v>
      </c>
      <c r="BP226">
        <v>19.148936170212799</v>
      </c>
      <c r="BQ226">
        <v>0.8</v>
      </c>
      <c r="BR226">
        <v>15</v>
      </c>
      <c r="BS226">
        <v>15</v>
      </c>
      <c r="BT226">
        <v>14.3617021276596</v>
      </c>
      <c r="BU226">
        <v>1</v>
      </c>
      <c r="BV226">
        <v>0</v>
      </c>
      <c r="BW226">
        <v>0</v>
      </c>
      <c r="BX226">
        <v>0</v>
      </c>
      <c r="BY226">
        <v>1</v>
      </c>
      <c r="BZ226">
        <v>1</v>
      </c>
      <c r="CA226">
        <v>1</v>
      </c>
      <c r="CB226">
        <v>0</v>
      </c>
      <c r="CC226">
        <v>0</v>
      </c>
      <c r="CD226">
        <v>0</v>
      </c>
      <c r="CE226">
        <v>13</v>
      </c>
      <c r="CF226">
        <v>13</v>
      </c>
      <c r="CG226">
        <v>1</v>
      </c>
      <c r="CH226">
        <v>1</v>
      </c>
      <c r="CI226">
        <v>1</v>
      </c>
      <c r="CJ226">
        <v>1</v>
      </c>
      <c r="CK226">
        <v>0</v>
      </c>
      <c r="CL226">
        <v>0</v>
      </c>
      <c r="CM226">
        <v>0</v>
      </c>
      <c r="CN226">
        <v>2</v>
      </c>
      <c r="CO226">
        <v>4</v>
      </c>
      <c r="CP226">
        <v>0.5</v>
      </c>
      <c r="CQ226">
        <v>10</v>
      </c>
      <c r="CR226">
        <v>10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2</v>
      </c>
      <c r="CY226">
        <v>0.5</v>
      </c>
      <c r="CZ226">
        <v>2</v>
      </c>
      <c r="DA226">
        <v>3</v>
      </c>
      <c r="DB226">
        <v>0.66666666666666696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2</v>
      </c>
      <c r="DK226">
        <v>0.5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</row>
    <row r="227" spans="1:121">
      <c r="A227" s="2" t="s">
        <v>121</v>
      </c>
      <c r="B227" s="2">
        <f>VLOOKUP(B211,Z211:AU244,21,FALSE)</f>
        <v>0</v>
      </c>
      <c r="C227" s="52"/>
      <c r="D227" s="16"/>
      <c r="E227" s="5"/>
      <c r="F227" s="5"/>
      <c r="G227" s="5"/>
      <c r="H227" s="5"/>
      <c r="I227" s="22"/>
      <c r="J227" s="25"/>
      <c r="K227" s="5"/>
      <c r="L227" s="5"/>
      <c r="M227" s="5"/>
      <c r="N227" s="5"/>
      <c r="O227" s="5"/>
      <c r="P227" s="5"/>
      <c r="Q227" s="22"/>
      <c r="R227" s="25"/>
      <c r="S227" s="5"/>
      <c r="T227" s="5"/>
      <c r="U227" s="5"/>
      <c r="V227" s="5"/>
      <c r="W227" s="6"/>
      <c r="Z227" t="s">
        <v>90</v>
      </c>
      <c r="AA227" t="s">
        <v>79</v>
      </c>
      <c r="AB227">
        <v>1</v>
      </c>
      <c r="AC227">
        <v>94</v>
      </c>
      <c r="AD227">
        <v>1</v>
      </c>
      <c r="AE227">
        <v>41</v>
      </c>
      <c r="AF227" s="1">
        <f t="shared" si="127"/>
        <v>0</v>
      </c>
      <c r="AG227" s="1">
        <f t="shared" si="128"/>
        <v>1</v>
      </c>
      <c r="AH227" s="1">
        <f t="shared" si="129"/>
        <v>11</v>
      </c>
      <c r="AI227" s="1">
        <f t="shared" si="130"/>
        <v>1</v>
      </c>
      <c r="AJ227" s="1">
        <f t="shared" si="131"/>
        <v>0</v>
      </c>
      <c r="AK227" s="1">
        <f t="shared" si="132"/>
        <v>4</v>
      </c>
      <c r="AL227" s="1">
        <f t="shared" si="133"/>
        <v>0</v>
      </c>
      <c r="AM227" s="1">
        <f t="shared" si="134"/>
        <v>0</v>
      </c>
      <c r="AN227" s="1">
        <f t="shared" si="135"/>
        <v>4</v>
      </c>
      <c r="AO227" s="1">
        <f t="shared" si="136"/>
        <v>0</v>
      </c>
      <c r="AP227" s="1">
        <f t="shared" si="137"/>
        <v>0</v>
      </c>
      <c r="AQ227" s="1">
        <f t="shared" si="138"/>
        <v>2</v>
      </c>
      <c r="AR227" s="1">
        <f t="shared" si="139"/>
        <v>0</v>
      </c>
      <c r="AS227" s="1">
        <f t="shared" si="140"/>
        <v>0</v>
      </c>
      <c r="AT227" s="1">
        <f t="shared" si="141"/>
        <v>0</v>
      </c>
      <c r="AU227" s="1">
        <f t="shared" si="142"/>
        <v>0</v>
      </c>
      <c r="AX227" t="s">
        <v>90</v>
      </c>
      <c r="AY227" t="s">
        <v>79</v>
      </c>
      <c r="AZ227">
        <v>1</v>
      </c>
      <c r="BA227">
        <v>94</v>
      </c>
      <c r="BB227">
        <v>1</v>
      </c>
      <c r="BC227">
        <v>41</v>
      </c>
      <c r="BD227">
        <v>51</v>
      </c>
      <c r="BE227">
        <v>48.829787234042499</v>
      </c>
      <c r="BF227">
        <v>0.80392156862745101</v>
      </c>
      <c r="BG227">
        <v>0.10344827586206901</v>
      </c>
      <c r="BH227">
        <v>0.41379310344827602</v>
      </c>
      <c r="BI227">
        <v>0.48275862068965503</v>
      </c>
      <c r="BJ227">
        <v>2</v>
      </c>
      <c r="BK227">
        <v>3</v>
      </c>
      <c r="BL227">
        <v>2.87234042553191</v>
      </c>
      <c r="BM227">
        <v>0.66666666666666696</v>
      </c>
      <c r="BN227">
        <v>8</v>
      </c>
      <c r="BO227">
        <v>12</v>
      </c>
      <c r="BP227">
        <v>11.489361702127701</v>
      </c>
      <c r="BQ227">
        <v>0.66666666666666696</v>
      </c>
      <c r="BR227">
        <v>13</v>
      </c>
      <c r="BS227">
        <v>14</v>
      </c>
      <c r="BT227">
        <v>13.4042553191489</v>
      </c>
      <c r="BU227">
        <v>0.92857142857142905</v>
      </c>
      <c r="BV227">
        <v>0</v>
      </c>
      <c r="BW227">
        <v>0</v>
      </c>
      <c r="BX227">
        <v>0</v>
      </c>
      <c r="BY227">
        <v>1</v>
      </c>
      <c r="BZ227">
        <v>2</v>
      </c>
      <c r="CA227">
        <v>0.5</v>
      </c>
      <c r="CB227">
        <v>11</v>
      </c>
      <c r="CC227">
        <v>11</v>
      </c>
      <c r="CD227">
        <v>1</v>
      </c>
      <c r="CE227">
        <v>1</v>
      </c>
      <c r="CF227">
        <v>1</v>
      </c>
      <c r="CG227">
        <v>1</v>
      </c>
      <c r="CH227">
        <v>0</v>
      </c>
      <c r="CI227">
        <v>0</v>
      </c>
      <c r="CJ227">
        <v>0</v>
      </c>
      <c r="CK227">
        <v>4</v>
      </c>
      <c r="CL227">
        <v>5</v>
      </c>
      <c r="CM227">
        <v>0.8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0</v>
      </c>
      <c r="CT227">
        <v>4</v>
      </c>
      <c r="CU227">
        <v>6</v>
      </c>
      <c r="CV227">
        <v>0.66666666666666696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2</v>
      </c>
      <c r="DD227">
        <v>3</v>
      </c>
      <c r="DE227">
        <v>0.66666666666666696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</row>
    <row r="228" spans="1:121">
      <c r="A228" s="2" t="s">
        <v>122</v>
      </c>
      <c r="B228" s="2">
        <f>VLOOKUP(B211,Z211:AU244,22,FALSE)</f>
        <v>0</v>
      </c>
      <c r="C228" s="52"/>
      <c r="D228" s="16"/>
      <c r="E228" s="5"/>
      <c r="F228" s="5"/>
      <c r="G228" s="5"/>
      <c r="H228" s="5"/>
      <c r="I228" s="22"/>
      <c r="J228" s="25"/>
      <c r="K228" s="5"/>
      <c r="L228" s="5"/>
      <c r="M228" s="5"/>
      <c r="N228" s="5"/>
      <c r="O228" s="5"/>
      <c r="P228" s="5"/>
      <c r="Q228" s="22"/>
      <c r="R228" s="25"/>
      <c r="S228" s="5"/>
      <c r="T228" s="5"/>
      <c r="U228" s="5"/>
      <c r="V228" s="5"/>
      <c r="W228" s="6"/>
      <c r="Z228" t="s">
        <v>91</v>
      </c>
      <c r="AA228" t="s">
        <v>73</v>
      </c>
      <c r="AB228">
        <v>1</v>
      </c>
      <c r="AC228">
        <v>18</v>
      </c>
      <c r="AD228">
        <v>0</v>
      </c>
      <c r="AE228">
        <v>4</v>
      </c>
      <c r="AF228" s="1">
        <f t="shared" si="127"/>
        <v>0</v>
      </c>
      <c r="AG228" s="1">
        <f t="shared" si="128"/>
        <v>0</v>
      </c>
      <c r="AH228" s="1">
        <f t="shared" si="129"/>
        <v>0</v>
      </c>
      <c r="AI228" s="1">
        <f t="shared" si="130"/>
        <v>0</v>
      </c>
      <c r="AJ228" s="1">
        <f t="shared" si="131"/>
        <v>0</v>
      </c>
      <c r="AK228" s="1">
        <f t="shared" si="132"/>
        <v>1</v>
      </c>
      <c r="AL228" s="1">
        <f t="shared" si="133"/>
        <v>1</v>
      </c>
      <c r="AM228" s="1">
        <f t="shared" si="134"/>
        <v>0</v>
      </c>
      <c r="AN228" s="1">
        <f t="shared" si="135"/>
        <v>0</v>
      </c>
      <c r="AO228" s="1">
        <f t="shared" si="136"/>
        <v>1</v>
      </c>
      <c r="AP228" s="1">
        <f t="shared" si="137"/>
        <v>0</v>
      </c>
      <c r="AQ228" s="1">
        <f t="shared" si="138"/>
        <v>1</v>
      </c>
      <c r="AR228" s="1">
        <f t="shared" si="139"/>
        <v>0</v>
      </c>
      <c r="AS228" s="1">
        <f t="shared" si="140"/>
        <v>0</v>
      </c>
      <c r="AT228" s="1">
        <f t="shared" si="141"/>
        <v>0</v>
      </c>
      <c r="AU228" s="1">
        <f t="shared" si="142"/>
        <v>0</v>
      </c>
      <c r="AX228" t="s">
        <v>91</v>
      </c>
      <c r="AY228" t="s">
        <v>73</v>
      </c>
      <c r="AZ228">
        <v>1</v>
      </c>
      <c r="BA228">
        <v>18</v>
      </c>
      <c r="BB228">
        <v>0</v>
      </c>
      <c r="BC228">
        <v>4</v>
      </c>
      <c r="BD228">
        <v>6</v>
      </c>
      <c r="BE228">
        <v>30</v>
      </c>
      <c r="BF228">
        <v>0.66666666666666696</v>
      </c>
      <c r="BG228">
        <v>0.16666666666666699</v>
      </c>
      <c r="BH228">
        <v>0.66666666666666696</v>
      </c>
      <c r="BI228">
        <v>0.16666666666666699</v>
      </c>
      <c r="BJ228">
        <v>1</v>
      </c>
      <c r="BK228">
        <v>1</v>
      </c>
      <c r="BL228">
        <v>5</v>
      </c>
      <c r="BM228">
        <v>1</v>
      </c>
      <c r="BN228">
        <v>3</v>
      </c>
      <c r="BO228">
        <v>4</v>
      </c>
      <c r="BP228">
        <v>20</v>
      </c>
      <c r="BQ228">
        <v>0.75</v>
      </c>
      <c r="BR228">
        <v>0</v>
      </c>
      <c r="BS228">
        <v>1</v>
      </c>
      <c r="BT228">
        <v>5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1</v>
      </c>
      <c r="CL228">
        <v>2</v>
      </c>
      <c r="CM228">
        <v>0.5</v>
      </c>
      <c r="CN228">
        <v>1</v>
      </c>
      <c r="CO228">
        <v>1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</v>
      </c>
      <c r="CX228">
        <v>1</v>
      </c>
      <c r="CY228">
        <v>1</v>
      </c>
      <c r="CZ228">
        <v>0</v>
      </c>
      <c r="DA228">
        <v>0</v>
      </c>
      <c r="DB228">
        <v>0</v>
      </c>
      <c r="DC228">
        <v>1</v>
      </c>
      <c r="DD228">
        <v>1</v>
      </c>
      <c r="DE228">
        <v>1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</row>
    <row r="229" spans="1:121">
      <c r="C229" s="52"/>
      <c r="D229" s="32"/>
      <c r="E229" s="33"/>
      <c r="F229" s="33"/>
      <c r="G229" s="33"/>
      <c r="H229" s="33"/>
      <c r="I229" s="34"/>
      <c r="J229" s="36"/>
      <c r="K229" s="33"/>
      <c r="L229" s="33"/>
      <c r="M229" s="33"/>
      <c r="N229" s="33"/>
      <c r="O229" s="33"/>
      <c r="P229" s="33"/>
      <c r="Q229" s="34"/>
      <c r="R229" s="36"/>
      <c r="S229" s="33"/>
      <c r="T229" s="33"/>
      <c r="U229" s="33"/>
      <c r="V229" s="33"/>
      <c r="W229" s="38"/>
      <c r="Z229" t="s">
        <v>92</v>
      </c>
      <c r="AA229" t="s">
        <v>73</v>
      </c>
      <c r="AB229">
        <v>1</v>
      </c>
      <c r="AC229">
        <v>86</v>
      </c>
      <c r="AD229">
        <v>1</v>
      </c>
      <c r="AE229">
        <v>22</v>
      </c>
      <c r="AF229" s="1">
        <f t="shared" si="127"/>
        <v>0</v>
      </c>
      <c r="AG229" s="1">
        <f t="shared" si="128"/>
        <v>1</v>
      </c>
      <c r="AH229" s="1">
        <f t="shared" si="129"/>
        <v>0</v>
      </c>
      <c r="AI229" s="1">
        <f t="shared" si="130"/>
        <v>0</v>
      </c>
      <c r="AJ229" s="1">
        <f t="shared" si="131"/>
        <v>0</v>
      </c>
      <c r="AK229" s="1">
        <f t="shared" si="132"/>
        <v>2</v>
      </c>
      <c r="AL229" s="1">
        <f t="shared" si="133"/>
        <v>2</v>
      </c>
      <c r="AM229" s="1">
        <f t="shared" si="134"/>
        <v>3</v>
      </c>
      <c r="AN229" s="1">
        <f t="shared" si="135"/>
        <v>1</v>
      </c>
      <c r="AO229" s="1">
        <f t="shared" si="136"/>
        <v>4</v>
      </c>
      <c r="AP229" s="1">
        <f t="shared" si="137"/>
        <v>4</v>
      </c>
      <c r="AQ229" s="1">
        <f t="shared" si="138"/>
        <v>2</v>
      </c>
      <c r="AR229" s="1">
        <f t="shared" si="139"/>
        <v>1</v>
      </c>
      <c r="AS229" s="1">
        <f t="shared" si="140"/>
        <v>2</v>
      </c>
      <c r="AT229" s="1">
        <f t="shared" si="141"/>
        <v>0</v>
      </c>
      <c r="AU229" s="1">
        <f t="shared" si="142"/>
        <v>0</v>
      </c>
      <c r="AX229" t="s">
        <v>92</v>
      </c>
      <c r="AY229" t="s">
        <v>73</v>
      </c>
      <c r="AZ229">
        <v>1</v>
      </c>
      <c r="BA229">
        <v>86</v>
      </c>
      <c r="BB229">
        <v>1</v>
      </c>
      <c r="BC229">
        <v>22</v>
      </c>
      <c r="BD229">
        <v>30</v>
      </c>
      <c r="BE229">
        <v>31.395348837209301</v>
      </c>
      <c r="BF229">
        <v>0.73333333333333295</v>
      </c>
      <c r="BG229">
        <v>0.33333333333333298</v>
      </c>
      <c r="BH229">
        <v>0.63333333333333297</v>
      </c>
      <c r="BI229">
        <v>3.3333333333333298E-2</v>
      </c>
      <c r="BJ229">
        <v>5</v>
      </c>
      <c r="BK229">
        <v>10</v>
      </c>
      <c r="BL229">
        <v>10.4651162790698</v>
      </c>
      <c r="BM229">
        <v>0.5</v>
      </c>
      <c r="BN229">
        <v>16</v>
      </c>
      <c r="BO229">
        <v>19</v>
      </c>
      <c r="BP229">
        <v>19.883720930232599</v>
      </c>
      <c r="BQ229">
        <v>0.84210526315789502</v>
      </c>
      <c r="BR229">
        <v>1</v>
      </c>
      <c r="BS229">
        <v>1</v>
      </c>
      <c r="BT229">
        <v>1.0465116279069799</v>
      </c>
      <c r="BU229">
        <v>1</v>
      </c>
      <c r="BV229">
        <v>0</v>
      </c>
      <c r="BW229">
        <v>0</v>
      </c>
      <c r="BX229">
        <v>0</v>
      </c>
      <c r="BY229">
        <v>1</v>
      </c>
      <c r="BZ229">
        <v>1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2</v>
      </c>
      <c r="CL229">
        <v>2</v>
      </c>
      <c r="CM229">
        <v>1</v>
      </c>
      <c r="CN229">
        <v>2</v>
      </c>
      <c r="CO229">
        <v>2</v>
      </c>
      <c r="CP229">
        <v>1</v>
      </c>
      <c r="CQ229">
        <v>3</v>
      </c>
      <c r="CR229">
        <v>3</v>
      </c>
      <c r="CS229">
        <v>1</v>
      </c>
      <c r="CT229">
        <v>1</v>
      </c>
      <c r="CU229">
        <v>1</v>
      </c>
      <c r="CV229">
        <v>1</v>
      </c>
      <c r="CW229">
        <v>4</v>
      </c>
      <c r="CX229">
        <v>5</v>
      </c>
      <c r="CY229">
        <v>0.8</v>
      </c>
      <c r="CZ229">
        <v>4</v>
      </c>
      <c r="DA229">
        <v>6</v>
      </c>
      <c r="DB229">
        <v>0.66666666666666696</v>
      </c>
      <c r="DC229">
        <v>2</v>
      </c>
      <c r="DD229">
        <v>4</v>
      </c>
      <c r="DE229">
        <v>0.5</v>
      </c>
      <c r="DF229">
        <v>1</v>
      </c>
      <c r="DG229">
        <v>1</v>
      </c>
      <c r="DH229">
        <v>1</v>
      </c>
      <c r="DI229">
        <v>2</v>
      </c>
      <c r="DJ229">
        <v>3</v>
      </c>
      <c r="DK229">
        <v>0.66666666666666696</v>
      </c>
      <c r="DL229">
        <v>0</v>
      </c>
      <c r="DM229">
        <v>2</v>
      </c>
      <c r="DN229">
        <v>0</v>
      </c>
      <c r="DO229">
        <v>0</v>
      </c>
      <c r="DP229">
        <v>0</v>
      </c>
      <c r="DQ229">
        <v>0</v>
      </c>
    </row>
    <row r="230" spans="1:121">
      <c r="C230" s="51"/>
      <c r="D230" s="39">
        <f>B215</f>
        <v>11</v>
      </c>
      <c r="E230" s="40"/>
      <c r="F230" s="40"/>
      <c r="G230" s="40"/>
      <c r="H230" s="40"/>
      <c r="I230" s="41"/>
      <c r="J230" s="40">
        <f>B216</f>
        <v>1</v>
      </c>
      <c r="K230" s="40"/>
      <c r="L230" s="40"/>
      <c r="M230" s="40"/>
      <c r="N230" s="40"/>
      <c r="O230" s="40"/>
      <c r="P230" s="40"/>
      <c r="Q230" s="41"/>
      <c r="R230" s="42">
        <f>B217</f>
        <v>0</v>
      </c>
      <c r="S230" s="40"/>
      <c r="T230" s="40"/>
      <c r="U230" s="40"/>
      <c r="V230" s="40"/>
      <c r="W230" s="43"/>
      <c r="Z230" t="s">
        <v>93</v>
      </c>
      <c r="AA230" t="s">
        <v>79</v>
      </c>
      <c r="AB230">
        <v>1</v>
      </c>
      <c r="AC230">
        <v>94</v>
      </c>
      <c r="AD230">
        <v>1</v>
      </c>
      <c r="AE230">
        <v>18</v>
      </c>
      <c r="AF230" s="1">
        <f t="shared" si="127"/>
        <v>0</v>
      </c>
      <c r="AG230" s="1">
        <f t="shared" si="128"/>
        <v>0</v>
      </c>
      <c r="AH230" s="1">
        <f t="shared" si="129"/>
        <v>0</v>
      </c>
      <c r="AI230" s="1">
        <f t="shared" si="130"/>
        <v>0</v>
      </c>
      <c r="AJ230" s="1">
        <f t="shared" si="131"/>
        <v>1</v>
      </c>
      <c r="AK230" s="1">
        <f t="shared" si="132"/>
        <v>4</v>
      </c>
      <c r="AL230" s="1">
        <f t="shared" si="133"/>
        <v>2</v>
      </c>
      <c r="AM230" s="1">
        <f t="shared" si="134"/>
        <v>2</v>
      </c>
      <c r="AN230" s="1">
        <f t="shared" si="135"/>
        <v>2</v>
      </c>
      <c r="AO230" s="1">
        <f t="shared" si="136"/>
        <v>3</v>
      </c>
      <c r="AP230" s="1">
        <f t="shared" si="137"/>
        <v>2</v>
      </c>
      <c r="AQ230" s="1">
        <f t="shared" si="138"/>
        <v>1</v>
      </c>
      <c r="AR230" s="1">
        <f t="shared" si="139"/>
        <v>1</v>
      </c>
      <c r="AS230" s="1">
        <f t="shared" si="140"/>
        <v>0</v>
      </c>
      <c r="AT230" s="1">
        <f t="shared" si="141"/>
        <v>0</v>
      </c>
      <c r="AU230" s="1">
        <f t="shared" si="142"/>
        <v>0</v>
      </c>
      <c r="AX230" t="s">
        <v>93</v>
      </c>
      <c r="AY230" t="s">
        <v>79</v>
      </c>
      <c r="AZ230">
        <v>1</v>
      </c>
      <c r="BA230">
        <v>94</v>
      </c>
      <c r="BB230">
        <v>1</v>
      </c>
      <c r="BC230">
        <v>18</v>
      </c>
      <c r="BD230">
        <v>23</v>
      </c>
      <c r="BE230">
        <v>22.021276595744698</v>
      </c>
      <c r="BF230">
        <v>0.78260869565217395</v>
      </c>
      <c r="BG230">
        <v>0.173913043478261</v>
      </c>
      <c r="BH230">
        <v>0.78260869565217395</v>
      </c>
      <c r="BI230">
        <v>4.3478260869565202E-2</v>
      </c>
      <c r="BJ230">
        <v>2</v>
      </c>
      <c r="BK230">
        <v>4</v>
      </c>
      <c r="BL230">
        <v>3.8297872340425498</v>
      </c>
      <c r="BM230">
        <v>0.5</v>
      </c>
      <c r="BN230">
        <v>15</v>
      </c>
      <c r="BO230">
        <v>18</v>
      </c>
      <c r="BP230">
        <v>17.2340425531915</v>
      </c>
      <c r="BQ230">
        <v>0.83333333333333304</v>
      </c>
      <c r="BR230">
        <v>1</v>
      </c>
      <c r="BS230">
        <v>1</v>
      </c>
      <c r="BT230">
        <v>0.95744680851063801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1</v>
      </c>
      <c r="CJ230">
        <v>1</v>
      </c>
      <c r="CK230">
        <v>4</v>
      </c>
      <c r="CL230">
        <v>4</v>
      </c>
      <c r="CM230">
        <v>1</v>
      </c>
      <c r="CN230">
        <v>2</v>
      </c>
      <c r="CO230">
        <v>3</v>
      </c>
      <c r="CP230">
        <v>0.66666666666666696</v>
      </c>
      <c r="CQ230">
        <v>2</v>
      </c>
      <c r="CR230">
        <v>2</v>
      </c>
      <c r="CS230">
        <v>1</v>
      </c>
      <c r="CT230">
        <v>2</v>
      </c>
      <c r="CU230">
        <v>3</v>
      </c>
      <c r="CV230">
        <v>0.66666666666666696</v>
      </c>
      <c r="CW230">
        <v>3</v>
      </c>
      <c r="CX230">
        <v>3</v>
      </c>
      <c r="CY230">
        <v>1</v>
      </c>
      <c r="CZ230">
        <v>2</v>
      </c>
      <c r="DA230">
        <v>3</v>
      </c>
      <c r="DB230">
        <v>0.66666666666666696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0</v>
      </c>
      <c r="DJ230">
        <v>1</v>
      </c>
      <c r="DK230">
        <v>0</v>
      </c>
      <c r="DL230">
        <v>0</v>
      </c>
      <c r="DM230">
        <v>1</v>
      </c>
      <c r="DN230">
        <v>0</v>
      </c>
      <c r="DO230">
        <v>0</v>
      </c>
      <c r="DP230">
        <v>0</v>
      </c>
      <c r="DQ230">
        <v>0</v>
      </c>
    </row>
    <row r="231" spans="1:121">
      <c r="C231" s="51"/>
      <c r="D231" s="16"/>
      <c r="E231" s="5"/>
      <c r="F231" s="5"/>
      <c r="G231" s="5"/>
      <c r="H231" s="5"/>
      <c r="I231" s="22"/>
      <c r="J231" s="5"/>
      <c r="K231" s="5"/>
      <c r="L231" s="5"/>
      <c r="M231" s="5"/>
      <c r="N231" s="5"/>
      <c r="O231" s="5"/>
      <c r="P231" s="5"/>
      <c r="Q231" s="22"/>
      <c r="R231" s="25"/>
      <c r="S231" s="5"/>
      <c r="T231" s="5"/>
      <c r="U231" s="5"/>
      <c r="V231" s="5"/>
      <c r="W231" s="6"/>
      <c r="Z231" t="s">
        <v>94</v>
      </c>
      <c r="AA231" t="s">
        <v>73</v>
      </c>
      <c r="AB231">
        <v>1</v>
      </c>
      <c r="AC231">
        <v>94</v>
      </c>
      <c r="AD231">
        <v>1</v>
      </c>
      <c r="AE231">
        <v>40</v>
      </c>
      <c r="AF231" s="1">
        <f t="shared" si="127"/>
        <v>0</v>
      </c>
      <c r="AG231" s="1">
        <f t="shared" si="128"/>
        <v>1</v>
      </c>
      <c r="AH231" s="1">
        <f t="shared" si="129"/>
        <v>4</v>
      </c>
      <c r="AI231" s="1">
        <f t="shared" si="130"/>
        <v>0</v>
      </c>
      <c r="AJ231" s="1">
        <f t="shared" si="131"/>
        <v>0</v>
      </c>
      <c r="AK231" s="1">
        <f t="shared" si="132"/>
        <v>6</v>
      </c>
      <c r="AL231" s="1">
        <f t="shared" si="133"/>
        <v>2</v>
      </c>
      <c r="AM231" s="1">
        <f t="shared" si="134"/>
        <v>0</v>
      </c>
      <c r="AN231" s="1">
        <f t="shared" si="135"/>
        <v>13</v>
      </c>
      <c r="AO231" s="1">
        <f t="shared" si="136"/>
        <v>0</v>
      </c>
      <c r="AP231" s="1">
        <f t="shared" si="137"/>
        <v>0</v>
      </c>
      <c r="AQ231" s="1">
        <f t="shared" si="138"/>
        <v>7</v>
      </c>
      <c r="AR231" s="1">
        <f t="shared" si="139"/>
        <v>0</v>
      </c>
      <c r="AS231" s="1">
        <f t="shared" si="140"/>
        <v>0</v>
      </c>
      <c r="AT231" s="1">
        <f t="shared" si="141"/>
        <v>0</v>
      </c>
      <c r="AU231" s="1">
        <f t="shared" si="142"/>
        <v>0</v>
      </c>
      <c r="AX231" t="s">
        <v>94</v>
      </c>
      <c r="AY231" t="s">
        <v>73</v>
      </c>
      <c r="AZ231">
        <v>1</v>
      </c>
      <c r="BA231">
        <v>94</v>
      </c>
      <c r="BB231">
        <v>1</v>
      </c>
      <c r="BC231">
        <v>40</v>
      </c>
      <c r="BD231">
        <v>47</v>
      </c>
      <c r="BE231">
        <v>45</v>
      </c>
      <c r="BF231">
        <v>0.85106382978723405</v>
      </c>
      <c r="BG231">
        <v>0.21621621621621601</v>
      </c>
      <c r="BH231">
        <v>0.62162162162162204</v>
      </c>
      <c r="BI231">
        <v>0.162162162162162</v>
      </c>
      <c r="BJ231">
        <v>7</v>
      </c>
      <c r="BK231">
        <v>8</v>
      </c>
      <c r="BL231">
        <v>7.6595744680851103</v>
      </c>
      <c r="BM231">
        <v>0.875</v>
      </c>
      <c r="BN231">
        <v>21</v>
      </c>
      <c r="BO231">
        <v>23</v>
      </c>
      <c r="BP231">
        <v>22.021276595744698</v>
      </c>
      <c r="BQ231">
        <v>0.91304347826086996</v>
      </c>
      <c r="BR231">
        <v>5</v>
      </c>
      <c r="BS231">
        <v>6</v>
      </c>
      <c r="BT231">
        <v>5.7446808510638299</v>
      </c>
      <c r="BU231">
        <v>0.83333333333333304</v>
      </c>
      <c r="BV231">
        <v>0</v>
      </c>
      <c r="BW231">
        <v>0</v>
      </c>
      <c r="BX231">
        <v>0</v>
      </c>
      <c r="BY231">
        <v>1</v>
      </c>
      <c r="BZ231">
        <v>1</v>
      </c>
      <c r="CA231">
        <v>1</v>
      </c>
      <c r="CB231">
        <v>4</v>
      </c>
      <c r="CC231">
        <v>5</v>
      </c>
      <c r="CD231">
        <v>0.8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6</v>
      </c>
      <c r="CL231">
        <v>8</v>
      </c>
      <c r="CM231">
        <v>0.75</v>
      </c>
      <c r="CN231">
        <v>2</v>
      </c>
      <c r="CO231">
        <v>2</v>
      </c>
      <c r="CP231">
        <v>1</v>
      </c>
      <c r="CQ231">
        <v>0</v>
      </c>
      <c r="CR231">
        <v>0</v>
      </c>
      <c r="CS231">
        <v>0</v>
      </c>
      <c r="CT231">
        <v>13</v>
      </c>
      <c r="CU231">
        <v>13</v>
      </c>
      <c r="CV231">
        <v>1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7</v>
      </c>
      <c r="DD231">
        <v>8</v>
      </c>
      <c r="DE231">
        <v>0.875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</row>
    <row r="232" spans="1:121">
      <c r="C232" s="51"/>
      <c r="D232" s="16"/>
      <c r="E232" s="5"/>
      <c r="F232" s="5"/>
      <c r="G232" s="5"/>
      <c r="H232" s="5"/>
      <c r="I232" s="22"/>
      <c r="J232" s="5"/>
      <c r="K232" s="5"/>
      <c r="L232" s="5"/>
      <c r="M232" s="5"/>
      <c r="N232" s="5"/>
      <c r="O232" s="5"/>
      <c r="P232" s="5"/>
      <c r="Q232" s="22"/>
      <c r="R232" s="25"/>
      <c r="S232" s="5"/>
      <c r="T232" s="5"/>
      <c r="U232" s="5"/>
      <c r="V232" s="5"/>
      <c r="W232" s="6"/>
      <c r="Z232" t="s">
        <v>95</v>
      </c>
      <c r="AA232" t="s">
        <v>79</v>
      </c>
      <c r="AB232">
        <v>1</v>
      </c>
      <c r="AC232">
        <v>94</v>
      </c>
      <c r="AD232">
        <v>1</v>
      </c>
      <c r="AE232">
        <v>16</v>
      </c>
      <c r="AF232" s="1">
        <f t="shared" si="127"/>
        <v>0</v>
      </c>
      <c r="AG232" s="1">
        <f t="shared" si="128"/>
        <v>0</v>
      </c>
      <c r="AH232" s="1">
        <f t="shared" si="129"/>
        <v>0</v>
      </c>
      <c r="AI232" s="1">
        <f t="shared" si="130"/>
        <v>0</v>
      </c>
      <c r="AJ232" s="1">
        <f t="shared" si="131"/>
        <v>0</v>
      </c>
      <c r="AK232" s="1">
        <f t="shared" si="132"/>
        <v>8</v>
      </c>
      <c r="AL232" s="1">
        <f t="shared" si="133"/>
        <v>0</v>
      </c>
      <c r="AM232" s="1">
        <f t="shared" si="134"/>
        <v>1</v>
      </c>
      <c r="AN232" s="1">
        <f t="shared" si="135"/>
        <v>1</v>
      </c>
      <c r="AO232" s="1">
        <f t="shared" si="136"/>
        <v>3</v>
      </c>
      <c r="AP232" s="1">
        <f t="shared" si="137"/>
        <v>0</v>
      </c>
      <c r="AQ232" s="1">
        <f t="shared" si="138"/>
        <v>2</v>
      </c>
      <c r="AR232" s="1">
        <f t="shared" si="139"/>
        <v>0</v>
      </c>
      <c r="AS232" s="1">
        <f t="shared" si="140"/>
        <v>0</v>
      </c>
      <c r="AT232" s="1">
        <f t="shared" si="141"/>
        <v>1</v>
      </c>
      <c r="AU232" s="1">
        <f t="shared" si="142"/>
        <v>0</v>
      </c>
      <c r="AX232" t="s">
        <v>95</v>
      </c>
      <c r="AY232" t="s">
        <v>79</v>
      </c>
      <c r="AZ232">
        <v>1</v>
      </c>
      <c r="BA232">
        <v>94</v>
      </c>
      <c r="BB232">
        <v>1</v>
      </c>
      <c r="BC232">
        <v>16</v>
      </c>
      <c r="BD232">
        <v>19</v>
      </c>
      <c r="BE232">
        <v>18.1914893617021</v>
      </c>
      <c r="BF232">
        <v>0.84210526315789502</v>
      </c>
      <c r="BG232">
        <v>0.21052631578947401</v>
      </c>
      <c r="BH232">
        <v>0.73684210526315796</v>
      </c>
      <c r="BI232">
        <v>5.2631578947368397E-2</v>
      </c>
      <c r="BJ232">
        <v>3</v>
      </c>
      <c r="BK232">
        <v>4</v>
      </c>
      <c r="BL232">
        <v>3.8297872340425498</v>
      </c>
      <c r="BM232">
        <v>0.75</v>
      </c>
      <c r="BN232">
        <v>13</v>
      </c>
      <c r="BO232">
        <v>14</v>
      </c>
      <c r="BP232">
        <v>13.4042553191489</v>
      </c>
      <c r="BQ232">
        <v>0.92857142857142905</v>
      </c>
      <c r="BR232">
        <v>0</v>
      </c>
      <c r="BS232">
        <v>1</v>
      </c>
      <c r="BT232">
        <v>0.95744680851063801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8</v>
      </c>
      <c r="CL232">
        <v>9</v>
      </c>
      <c r="CM232">
        <v>0.88888888888888895</v>
      </c>
      <c r="CN232">
        <v>0</v>
      </c>
      <c r="CO232">
        <v>0</v>
      </c>
      <c r="CP232">
        <v>0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3</v>
      </c>
      <c r="CX232">
        <v>3</v>
      </c>
      <c r="CY232">
        <v>1</v>
      </c>
      <c r="CZ232">
        <v>0</v>
      </c>
      <c r="DA232">
        <v>0</v>
      </c>
      <c r="DB232">
        <v>0</v>
      </c>
      <c r="DC232">
        <v>2</v>
      </c>
      <c r="DD232">
        <v>3</v>
      </c>
      <c r="DE232">
        <v>0.66666666666666696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1</v>
      </c>
      <c r="DM232">
        <v>1</v>
      </c>
      <c r="DN232">
        <v>1</v>
      </c>
      <c r="DO232">
        <v>0</v>
      </c>
      <c r="DP232">
        <v>0</v>
      </c>
      <c r="DQ232">
        <v>0</v>
      </c>
    </row>
    <row r="233" spans="1:121">
      <c r="C233" s="51"/>
      <c r="D233" s="16"/>
      <c r="E233" s="5"/>
      <c r="F233" s="5"/>
      <c r="G233" s="5"/>
      <c r="H233" s="5"/>
      <c r="I233" s="22"/>
      <c r="J233" s="5"/>
      <c r="K233" s="5"/>
      <c r="L233" s="5"/>
      <c r="M233" s="5"/>
      <c r="N233" s="5"/>
      <c r="O233" s="5"/>
      <c r="P233" s="5"/>
      <c r="Q233" s="22"/>
      <c r="R233" s="25"/>
      <c r="S233" s="5"/>
      <c r="T233" s="5"/>
      <c r="U233" s="5"/>
      <c r="V233" s="5"/>
      <c r="W233" s="6"/>
      <c r="Z233" t="s">
        <v>96</v>
      </c>
      <c r="AA233" t="s">
        <v>73</v>
      </c>
      <c r="AB233">
        <v>1</v>
      </c>
      <c r="AC233">
        <v>76</v>
      </c>
      <c r="AD233">
        <v>1</v>
      </c>
      <c r="AE233">
        <v>24</v>
      </c>
      <c r="AF233" s="1">
        <f t="shared" si="127"/>
        <v>0</v>
      </c>
      <c r="AG233" s="1">
        <f t="shared" si="128"/>
        <v>1</v>
      </c>
      <c r="AH233" s="1">
        <f t="shared" si="129"/>
        <v>3</v>
      </c>
      <c r="AI233" s="1">
        <f t="shared" si="130"/>
        <v>0</v>
      </c>
      <c r="AJ233" s="1">
        <f t="shared" si="131"/>
        <v>0</v>
      </c>
      <c r="AK233" s="1">
        <f t="shared" si="132"/>
        <v>4</v>
      </c>
      <c r="AL233" s="1">
        <f t="shared" si="133"/>
        <v>2</v>
      </c>
      <c r="AM233" s="1">
        <f t="shared" si="134"/>
        <v>1</v>
      </c>
      <c r="AN233" s="1">
        <f t="shared" si="135"/>
        <v>5</v>
      </c>
      <c r="AO233" s="1">
        <f t="shared" si="136"/>
        <v>1</v>
      </c>
      <c r="AP233" s="1">
        <f t="shared" si="137"/>
        <v>1</v>
      </c>
      <c r="AQ233" s="1">
        <f t="shared" si="138"/>
        <v>5</v>
      </c>
      <c r="AR233" s="1">
        <f t="shared" si="139"/>
        <v>1</v>
      </c>
      <c r="AS233" s="1">
        <f t="shared" si="140"/>
        <v>0</v>
      </c>
      <c r="AT233" s="1">
        <f t="shared" si="141"/>
        <v>0</v>
      </c>
      <c r="AU233" s="1">
        <f t="shared" si="142"/>
        <v>0</v>
      </c>
      <c r="AX233" t="s">
        <v>96</v>
      </c>
      <c r="AY233" t="s">
        <v>73</v>
      </c>
      <c r="AZ233">
        <v>1</v>
      </c>
      <c r="BA233">
        <v>76</v>
      </c>
      <c r="BB233">
        <v>1</v>
      </c>
      <c r="BC233">
        <v>24</v>
      </c>
      <c r="BD233">
        <v>33</v>
      </c>
      <c r="BE233">
        <v>39.078947368421098</v>
      </c>
      <c r="BF233">
        <v>0.72727272727272696</v>
      </c>
      <c r="BG233">
        <v>0.28125</v>
      </c>
      <c r="BH233">
        <v>0.5625</v>
      </c>
      <c r="BI233">
        <v>0.15625</v>
      </c>
      <c r="BJ233">
        <v>6</v>
      </c>
      <c r="BK233">
        <v>9</v>
      </c>
      <c r="BL233">
        <v>10.657894736842101</v>
      </c>
      <c r="BM233">
        <v>0.66666666666666696</v>
      </c>
      <c r="BN233">
        <v>14</v>
      </c>
      <c r="BO233">
        <v>18</v>
      </c>
      <c r="BP233">
        <v>21.315789473684202</v>
      </c>
      <c r="BQ233">
        <v>0.77777777777777801</v>
      </c>
      <c r="BR233">
        <v>4</v>
      </c>
      <c r="BS233">
        <v>5</v>
      </c>
      <c r="BT233">
        <v>5.9210526315789496</v>
      </c>
      <c r="BU233">
        <v>0.8</v>
      </c>
      <c r="BV233">
        <v>0</v>
      </c>
      <c r="BW233">
        <v>0</v>
      </c>
      <c r="BX233">
        <v>0</v>
      </c>
      <c r="BY233">
        <v>1</v>
      </c>
      <c r="BZ233">
        <v>1</v>
      </c>
      <c r="CA233">
        <v>1</v>
      </c>
      <c r="CB233">
        <v>3</v>
      </c>
      <c r="CC233">
        <v>4</v>
      </c>
      <c r="CD233">
        <v>0.75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4</v>
      </c>
      <c r="CL233">
        <v>4</v>
      </c>
      <c r="CM233">
        <v>1</v>
      </c>
      <c r="CN233">
        <v>2</v>
      </c>
      <c r="CO233">
        <v>2</v>
      </c>
      <c r="CP233">
        <v>1</v>
      </c>
      <c r="CQ233">
        <v>1</v>
      </c>
      <c r="CR233">
        <v>1</v>
      </c>
      <c r="CS233">
        <v>1</v>
      </c>
      <c r="CT233">
        <v>5</v>
      </c>
      <c r="CU233">
        <v>8</v>
      </c>
      <c r="CV233">
        <v>0.625</v>
      </c>
      <c r="CW233">
        <v>1</v>
      </c>
      <c r="CX233">
        <v>1</v>
      </c>
      <c r="CY233">
        <v>1</v>
      </c>
      <c r="CZ233">
        <v>1</v>
      </c>
      <c r="DA233">
        <v>2</v>
      </c>
      <c r="DB233">
        <v>0.5</v>
      </c>
      <c r="DC233">
        <v>5</v>
      </c>
      <c r="DD233">
        <v>8</v>
      </c>
      <c r="DE233">
        <v>0.625</v>
      </c>
      <c r="DF233">
        <v>1</v>
      </c>
      <c r="DG233">
        <v>1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</row>
    <row r="234" spans="1:121">
      <c r="C234" s="51" t="s">
        <v>103</v>
      </c>
      <c r="D234" s="16"/>
      <c r="E234" s="5"/>
      <c r="F234" s="5"/>
      <c r="G234" s="5"/>
      <c r="H234" s="5"/>
      <c r="I234" s="22"/>
      <c r="J234" s="5"/>
      <c r="K234" s="5"/>
      <c r="L234" s="5"/>
      <c r="M234" s="5"/>
      <c r="N234" s="5"/>
      <c r="O234" s="5"/>
      <c r="P234" s="5"/>
      <c r="Q234" s="22"/>
      <c r="R234" s="25"/>
      <c r="S234" s="5"/>
      <c r="T234" s="5"/>
      <c r="U234" s="5"/>
      <c r="V234" s="5"/>
      <c r="W234" s="6"/>
      <c r="Z234" t="s">
        <v>97</v>
      </c>
      <c r="AA234" t="s">
        <v>79</v>
      </c>
      <c r="AB234">
        <v>1</v>
      </c>
      <c r="AC234">
        <v>86</v>
      </c>
      <c r="AD234">
        <v>1</v>
      </c>
      <c r="AE234">
        <v>23</v>
      </c>
      <c r="AF234" s="1">
        <f t="shared" si="127"/>
        <v>0</v>
      </c>
      <c r="AG234" s="1">
        <f t="shared" si="128"/>
        <v>1</v>
      </c>
      <c r="AH234" s="1">
        <f t="shared" si="129"/>
        <v>0</v>
      </c>
      <c r="AI234" s="1">
        <f t="shared" si="130"/>
        <v>0</v>
      </c>
      <c r="AJ234" s="1">
        <f t="shared" si="131"/>
        <v>4</v>
      </c>
      <c r="AK234" s="1">
        <f t="shared" si="132"/>
        <v>0</v>
      </c>
      <c r="AL234" s="1">
        <f t="shared" si="133"/>
        <v>1</v>
      </c>
      <c r="AM234" s="1">
        <f t="shared" si="134"/>
        <v>5</v>
      </c>
      <c r="AN234" s="1">
        <f t="shared" si="135"/>
        <v>0</v>
      </c>
      <c r="AO234" s="1">
        <f t="shared" si="136"/>
        <v>0</v>
      </c>
      <c r="AP234" s="1">
        <f t="shared" si="137"/>
        <v>1</v>
      </c>
      <c r="AQ234" s="1">
        <f t="shared" si="138"/>
        <v>0</v>
      </c>
      <c r="AR234" s="1">
        <f t="shared" si="139"/>
        <v>0</v>
      </c>
      <c r="AS234" s="1">
        <f t="shared" si="140"/>
        <v>6</v>
      </c>
      <c r="AT234" s="1">
        <f t="shared" si="141"/>
        <v>0</v>
      </c>
      <c r="AU234" s="1">
        <f t="shared" si="142"/>
        <v>0</v>
      </c>
      <c r="AX234" t="s">
        <v>97</v>
      </c>
      <c r="AY234" t="s">
        <v>79</v>
      </c>
      <c r="AZ234">
        <v>1</v>
      </c>
      <c r="BA234">
        <v>86</v>
      </c>
      <c r="BB234">
        <v>1</v>
      </c>
      <c r="BC234">
        <v>23</v>
      </c>
      <c r="BD234">
        <v>35</v>
      </c>
      <c r="BE234">
        <v>36.6279069767442</v>
      </c>
      <c r="BF234">
        <v>0.65714285714285703</v>
      </c>
      <c r="BG234">
        <v>0.30769230769230799</v>
      </c>
      <c r="BH234">
        <v>0.46153846153846201</v>
      </c>
      <c r="BI234">
        <v>0.230769230769231</v>
      </c>
      <c r="BJ234">
        <v>6</v>
      </c>
      <c r="BK234">
        <v>8</v>
      </c>
      <c r="BL234">
        <v>8.3720930232558093</v>
      </c>
      <c r="BM234">
        <v>0.75</v>
      </c>
      <c r="BN234">
        <v>7</v>
      </c>
      <c r="BO234">
        <v>12</v>
      </c>
      <c r="BP234">
        <v>12.558139534883701</v>
      </c>
      <c r="BQ234">
        <v>0.58333333333333304</v>
      </c>
      <c r="BR234">
        <v>5</v>
      </c>
      <c r="BS234">
        <v>6</v>
      </c>
      <c r="BT234">
        <v>6.2790697674418601</v>
      </c>
      <c r="BU234">
        <v>0.83333333333333304</v>
      </c>
      <c r="BV234">
        <v>0</v>
      </c>
      <c r="BW234">
        <v>0</v>
      </c>
      <c r="BX234">
        <v>0</v>
      </c>
      <c r="BY234">
        <v>1</v>
      </c>
      <c r="BZ234">
        <v>1</v>
      </c>
      <c r="CA234">
        <v>1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4</v>
      </c>
      <c r="CI234">
        <v>5</v>
      </c>
      <c r="CJ234">
        <v>0.8</v>
      </c>
      <c r="CK234">
        <v>0</v>
      </c>
      <c r="CL234">
        <v>0</v>
      </c>
      <c r="CM234">
        <v>0</v>
      </c>
      <c r="CN234">
        <v>1</v>
      </c>
      <c r="CO234">
        <v>2</v>
      </c>
      <c r="CP234">
        <v>0.5</v>
      </c>
      <c r="CQ234">
        <v>5</v>
      </c>
      <c r="CR234">
        <v>8</v>
      </c>
      <c r="CS234">
        <v>0.625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2</v>
      </c>
      <c r="DB234">
        <v>0.5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6</v>
      </c>
      <c r="DJ234">
        <v>8</v>
      </c>
      <c r="DK234">
        <v>0.75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</row>
    <row r="235" spans="1:121">
      <c r="C235" s="51"/>
      <c r="D235" s="16"/>
      <c r="E235" s="5"/>
      <c r="F235" s="5"/>
      <c r="G235" s="5"/>
      <c r="H235" s="5"/>
      <c r="I235" s="22"/>
      <c r="J235" s="5"/>
      <c r="K235" s="5"/>
      <c r="L235" s="5"/>
      <c r="M235" s="5"/>
      <c r="N235" s="5"/>
      <c r="O235" s="5"/>
      <c r="P235" s="5"/>
      <c r="Q235" s="22"/>
      <c r="R235" s="25"/>
      <c r="S235" s="5"/>
      <c r="T235" s="5"/>
      <c r="U235" s="5"/>
      <c r="V235" s="5"/>
      <c r="W235" s="6"/>
      <c r="Z235" t="s">
        <v>98</v>
      </c>
      <c r="AA235" t="s">
        <v>79</v>
      </c>
      <c r="AB235">
        <v>1</v>
      </c>
      <c r="AC235">
        <v>8</v>
      </c>
      <c r="AD235">
        <v>0</v>
      </c>
      <c r="AE235">
        <v>1</v>
      </c>
      <c r="AF235" s="1">
        <f t="shared" si="127"/>
        <v>0</v>
      </c>
      <c r="AG235" s="1">
        <f t="shared" si="128"/>
        <v>0</v>
      </c>
      <c r="AH235" s="1">
        <f t="shared" si="129"/>
        <v>0</v>
      </c>
      <c r="AI235" s="1">
        <f t="shared" si="130"/>
        <v>0</v>
      </c>
      <c r="AJ235" s="1">
        <f t="shared" si="131"/>
        <v>0</v>
      </c>
      <c r="AK235" s="1">
        <f t="shared" si="132"/>
        <v>0</v>
      </c>
      <c r="AL235" s="1">
        <f t="shared" si="133"/>
        <v>0</v>
      </c>
      <c r="AM235" s="1">
        <f t="shared" si="134"/>
        <v>0</v>
      </c>
      <c r="AN235" s="1">
        <f t="shared" si="135"/>
        <v>0</v>
      </c>
      <c r="AO235" s="1">
        <f t="shared" si="136"/>
        <v>0</v>
      </c>
      <c r="AP235" s="1">
        <f t="shared" si="137"/>
        <v>0</v>
      </c>
      <c r="AQ235" s="1">
        <f t="shared" si="138"/>
        <v>0</v>
      </c>
      <c r="AR235" s="1">
        <f t="shared" si="139"/>
        <v>0</v>
      </c>
      <c r="AS235" s="1">
        <f t="shared" si="140"/>
        <v>1</v>
      </c>
      <c r="AT235" s="1">
        <f t="shared" si="141"/>
        <v>0</v>
      </c>
      <c r="AU235" s="1">
        <f t="shared" si="142"/>
        <v>0</v>
      </c>
      <c r="AX235" t="s">
        <v>98</v>
      </c>
      <c r="AY235" t="s">
        <v>79</v>
      </c>
      <c r="AZ235">
        <v>1</v>
      </c>
      <c r="BA235">
        <v>8</v>
      </c>
      <c r="BB235">
        <v>0</v>
      </c>
      <c r="BC235">
        <v>1</v>
      </c>
      <c r="BD235">
        <v>4</v>
      </c>
      <c r="BE235">
        <v>45</v>
      </c>
      <c r="BF235">
        <v>0.25</v>
      </c>
      <c r="BG235">
        <v>1</v>
      </c>
      <c r="BH235">
        <v>0</v>
      </c>
      <c r="BI235">
        <v>0</v>
      </c>
      <c r="BJ235">
        <v>1</v>
      </c>
      <c r="BK235">
        <v>3</v>
      </c>
      <c r="BL235">
        <v>33.75</v>
      </c>
      <c r="BM235">
        <v>0.33333333333333298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3</v>
      </c>
      <c r="DK235">
        <v>0.33333333333333298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</row>
    <row r="236" spans="1:121">
      <c r="C236" s="51"/>
      <c r="D236" s="16">
        <f>B215</f>
        <v>11</v>
      </c>
      <c r="E236" s="5"/>
      <c r="F236" s="5"/>
      <c r="G236" s="17"/>
      <c r="H236" s="20">
        <f>B214</f>
        <v>1</v>
      </c>
      <c r="I236" s="21"/>
      <c r="J236" s="24">
        <f>B214</f>
        <v>1</v>
      </c>
      <c r="K236" s="27">
        <f>B214</f>
        <v>1</v>
      </c>
      <c r="L236" s="11"/>
      <c r="M236" s="11"/>
      <c r="N236" s="11"/>
      <c r="O236" s="11"/>
      <c r="P236" s="11"/>
      <c r="Q236" s="21">
        <f>B214</f>
        <v>1</v>
      </c>
      <c r="R236" s="24">
        <f>B214</f>
        <v>1</v>
      </c>
      <c r="S236" s="12"/>
      <c r="T236" s="4">
        <f>B217</f>
        <v>0</v>
      </c>
      <c r="U236" s="5"/>
      <c r="V236" s="5"/>
      <c r="W236" s="6"/>
      <c r="Z236" t="s">
        <v>99</v>
      </c>
      <c r="AA236" t="s">
        <v>79</v>
      </c>
      <c r="AB236">
        <v>1</v>
      </c>
      <c r="AC236">
        <v>94</v>
      </c>
      <c r="AD236">
        <v>1</v>
      </c>
      <c r="AE236">
        <v>20</v>
      </c>
      <c r="AF236" s="1">
        <f t="shared" si="127"/>
        <v>0</v>
      </c>
      <c r="AG236" s="1">
        <f t="shared" si="128"/>
        <v>0</v>
      </c>
      <c r="AH236" s="1">
        <f t="shared" si="129"/>
        <v>0</v>
      </c>
      <c r="AI236" s="1">
        <f t="shared" si="130"/>
        <v>1</v>
      </c>
      <c r="AJ236" s="1">
        <f t="shared" si="131"/>
        <v>1</v>
      </c>
      <c r="AK236" s="1">
        <f t="shared" si="132"/>
        <v>1</v>
      </c>
      <c r="AL236" s="1">
        <f t="shared" si="133"/>
        <v>2</v>
      </c>
      <c r="AM236" s="1">
        <f t="shared" si="134"/>
        <v>6</v>
      </c>
      <c r="AN236" s="1">
        <f t="shared" si="135"/>
        <v>0</v>
      </c>
      <c r="AO236" s="1">
        <f t="shared" si="136"/>
        <v>1</v>
      </c>
      <c r="AP236" s="1">
        <f t="shared" si="137"/>
        <v>2</v>
      </c>
      <c r="AQ236" s="1">
        <f t="shared" si="138"/>
        <v>0</v>
      </c>
      <c r="AR236" s="1">
        <f t="shared" si="139"/>
        <v>0</v>
      </c>
      <c r="AS236" s="1">
        <f t="shared" si="140"/>
        <v>4</v>
      </c>
      <c r="AT236" s="1">
        <f t="shared" si="141"/>
        <v>1</v>
      </c>
      <c r="AU236" s="1">
        <f t="shared" si="142"/>
        <v>0</v>
      </c>
      <c r="AX236" t="s">
        <v>99</v>
      </c>
      <c r="AY236" t="s">
        <v>79</v>
      </c>
      <c r="AZ236">
        <v>1</v>
      </c>
      <c r="BA236">
        <v>94</v>
      </c>
      <c r="BB236">
        <v>1</v>
      </c>
      <c r="BC236">
        <v>20</v>
      </c>
      <c r="BD236">
        <v>28</v>
      </c>
      <c r="BE236">
        <v>26.8085106382979</v>
      </c>
      <c r="BF236">
        <v>0.71428571428571397</v>
      </c>
      <c r="BG236">
        <v>0.407407407407407</v>
      </c>
      <c r="BH236">
        <v>0.48148148148148101</v>
      </c>
      <c r="BI236">
        <v>0.11111111111111099</v>
      </c>
      <c r="BJ236">
        <v>5</v>
      </c>
      <c r="BK236">
        <v>11</v>
      </c>
      <c r="BL236">
        <v>10.531914893617</v>
      </c>
      <c r="BM236">
        <v>0.45454545454545497</v>
      </c>
      <c r="BN236">
        <v>12</v>
      </c>
      <c r="BO236">
        <v>13</v>
      </c>
      <c r="BP236">
        <v>12.4468085106383</v>
      </c>
      <c r="BQ236">
        <v>0.92307692307692302</v>
      </c>
      <c r="BR236">
        <v>2</v>
      </c>
      <c r="BS236">
        <v>3</v>
      </c>
      <c r="BT236">
        <v>2.87234042553191</v>
      </c>
      <c r="BU236">
        <v>0.66666666666666696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1</v>
      </c>
      <c r="CG236">
        <v>1</v>
      </c>
      <c r="CH236">
        <v>1</v>
      </c>
      <c r="CI236">
        <v>2</v>
      </c>
      <c r="CJ236">
        <v>0.5</v>
      </c>
      <c r="CK236">
        <v>1</v>
      </c>
      <c r="CL236">
        <v>2</v>
      </c>
      <c r="CM236">
        <v>0.5</v>
      </c>
      <c r="CN236">
        <v>2</v>
      </c>
      <c r="CO236">
        <v>2</v>
      </c>
      <c r="CP236">
        <v>1</v>
      </c>
      <c r="CQ236">
        <v>6</v>
      </c>
      <c r="CR236">
        <v>6</v>
      </c>
      <c r="CS236">
        <v>1</v>
      </c>
      <c r="CT236">
        <v>0</v>
      </c>
      <c r="CU236">
        <v>0</v>
      </c>
      <c r="CV236">
        <v>0</v>
      </c>
      <c r="CW236">
        <v>1</v>
      </c>
      <c r="CX236">
        <v>1</v>
      </c>
      <c r="CY236">
        <v>1</v>
      </c>
      <c r="CZ236">
        <v>2</v>
      </c>
      <c r="DA236">
        <v>2</v>
      </c>
      <c r="DB236">
        <v>1</v>
      </c>
      <c r="DC236">
        <v>0</v>
      </c>
      <c r="DD236">
        <v>0</v>
      </c>
      <c r="DE236">
        <v>0</v>
      </c>
      <c r="DF236">
        <v>0</v>
      </c>
      <c r="DG236">
        <v>2</v>
      </c>
      <c r="DH236">
        <v>0</v>
      </c>
      <c r="DI236">
        <v>4</v>
      </c>
      <c r="DJ236">
        <v>7</v>
      </c>
      <c r="DK236">
        <v>0.57142857142857095</v>
      </c>
      <c r="DL236">
        <v>1</v>
      </c>
      <c r="DM236">
        <v>2</v>
      </c>
      <c r="DN236">
        <v>0.5</v>
      </c>
      <c r="DO236">
        <v>0</v>
      </c>
      <c r="DP236">
        <v>0</v>
      </c>
      <c r="DQ236">
        <v>0</v>
      </c>
    </row>
    <row r="237" spans="1:121">
      <c r="C237" s="51"/>
      <c r="D237" s="16"/>
      <c r="E237" s="5"/>
      <c r="F237" s="5"/>
      <c r="G237" s="17"/>
      <c r="H237" s="4"/>
      <c r="I237" s="22"/>
      <c r="J237" s="25"/>
      <c r="K237" s="28"/>
      <c r="L237" s="5"/>
      <c r="M237" s="5"/>
      <c r="N237" s="5"/>
      <c r="O237" s="5"/>
      <c r="P237" s="5"/>
      <c r="Q237" s="22"/>
      <c r="R237" s="25"/>
      <c r="S237" s="17"/>
      <c r="T237" s="4"/>
      <c r="U237" s="5"/>
      <c r="V237" s="5"/>
      <c r="W237" s="6"/>
      <c r="Z237" t="s">
        <v>100</v>
      </c>
      <c r="AA237" t="s">
        <v>79</v>
      </c>
      <c r="AB237">
        <v>1</v>
      </c>
      <c r="AC237">
        <v>94</v>
      </c>
      <c r="AD237">
        <v>1</v>
      </c>
      <c r="AE237">
        <v>33</v>
      </c>
      <c r="AF237" s="1">
        <f t="shared" si="127"/>
        <v>0</v>
      </c>
      <c r="AG237" s="1">
        <f t="shared" si="128"/>
        <v>0</v>
      </c>
      <c r="AH237" s="1">
        <f t="shared" si="129"/>
        <v>8</v>
      </c>
      <c r="AI237" s="1">
        <f t="shared" si="130"/>
        <v>4</v>
      </c>
      <c r="AJ237" s="1">
        <f t="shared" si="131"/>
        <v>1</v>
      </c>
      <c r="AK237" s="1">
        <f t="shared" si="132"/>
        <v>13</v>
      </c>
      <c r="AL237" s="1">
        <f t="shared" si="133"/>
        <v>4</v>
      </c>
      <c r="AM237" s="1">
        <f t="shared" si="134"/>
        <v>0</v>
      </c>
      <c r="AN237" s="1">
        <f t="shared" si="135"/>
        <v>2</v>
      </c>
      <c r="AO237" s="1">
        <f t="shared" si="136"/>
        <v>1</v>
      </c>
      <c r="AP237" s="1">
        <f t="shared" si="137"/>
        <v>0</v>
      </c>
      <c r="AQ237" s="1">
        <f t="shared" si="138"/>
        <v>0</v>
      </c>
      <c r="AR237" s="1">
        <f t="shared" si="139"/>
        <v>0</v>
      </c>
      <c r="AS237" s="1">
        <f t="shared" si="140"/>
        <v>0</v>
      </c>
      <c r="AT237" s="1">
        <f t="shared" si="141"/>
        <v>0</v>
      </c>
      <c r="AU237" s="1">
        <f t="shared" si="142"/>
        <v>0</v>
      </c>
      <c r="AX237" t="s">
        <v>100</v>
      </c>
      <c r="AY237" t="s">
        <v>79</v>
      </c>
      <c r="AZ237">
        <v>1</v>
      </c>
      <c r="BA237">
        <v>94</v>
      </c>
      <c r="BB237">
        <v>1</v>
      </c>
      <c r="BC237">
        <v>33</v>
      </c>
      <c r="BD237">
        <v>40</v>
      </c>
      <c r="BE237">
        <v>38.297872340425499</v>
      </c>
      <c r="BF237">
        <v>0.82499999999999996</v>
      </c>
      <c r="BG237">
        <v>0</v>
      </c>
      <c r="BH237">
        <v>0.625</v>
      </c>
      <c r="BI237">
        <v>0.375</v>
      </c>
      <c r="BJ237">
        <v>0</v>
      </c>
      <c r="BK237">
        <v>0</v>
      </c>
      <c r="BL237">
        <v>0</v>
      </c>
      <c r="BM237">
        <v>0</v>
      </c>
      <c r="BN237">
        <v>20</v>
      </c>
      <c r="BO237">
        <v>25</v>
      </c>
      <c r="BP237">
        <v>23.936170212766001</v>
      </c>
      <c r="BQ237">
        <v>0.8</v>
      </c>
      <c r="BR237">
        <v>13</v>
      </c>
      <c r="BS237">
        <v>15</v>
      </c>
      <c r="BT237">
        <v>14.3617021276596</v>
      </c>
      <c r="BU237">
        <v>0.86666666666666703</v>
      </c>
      <c r="BV237">
        <v>0</v>
      </c>
      <c r="BW237">
        <v>0</v>
      </c>
      <c r="BX237">
        <v>0</v>
      </c>
      <c r="BY237">
        <v>0</v>
      </c>
      <c r="BZ237">
        <v>1</v>
      </c>
      <c r="CA237">
        <v>0</v>
      </c>
      <c r="CB237">
        <v>8</v>
      </c>
      <c r="CC237">
        <v>9</v>
      </c>
      <c r="CD237">
        <v>0.88888888888888895</v>
      </c>
      <c r="CE237">
        <v>4</v>
      </c>
      <c r="CF237">
        <v>4</v>
      </c>
      <c r="CG237">
        <v>1</v>
      </c>
      <c r="CH237">
        <v>1</v>
      </c>
      <c r="CI237">
        <v>1</v>
      </c>
      <c r="CJ237">
        <v>1</v>
      </c>
      <c r="CK237">
        <v>13</v>
      </c>
      <c r="CL237">
        <v>14</v>
      </c>
      <c r="CM237">
        <v>0.92857142857142905</v>
      </c>
      <c r="CN237">
        <v>4</v>
      </c>
      <c r="CO237">
        <v>4</v>
      </c>
      <c r="CP237">
        <v>1</v>
      </c>
      <c r="CQ237">
        <v>0</v>
      </c>
      <c r="CR237">
        <v>0</v>
      </c>
      <c r="CS237">
        <v>0</v>
      </c>
      <c r="CT237">
        <v>2</v>
      </c>
      <c r="CU237">
        <v>4</v>
      </c>
      <c r="CV237">
        <v>0.5</v>
      </c>
      <c r="CW237">
        <v>1</v>
      </c>
      <c r="CX237">
        <v>3</v>
      </c>
      <c r="CY237">
        <v>0.33333333333333298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</row>
    <row r="238" spans="1:121">
      <c r="C238" s="51"/>
      <c r="D238" s="16"/>
      <c r="E238" s="5"/>
      <c r="F238" s="5"/>
      <c r="G238" s="17"/>
      <c r="H238" s="4"/>
      <c r="I238" s="22"/>
      <c r="J238" s="25"/>
      <c r="K238" s="10">
        <f>B213</f>
        <v>0</v>
      </c>
      <c r="L238" s="11"/>
      <c r="M238" s="11"/>
      <c r="N238" s="11"/>
      <c r="O238" s="11"/>
      <c r="P238" s="12"/>
      <c r="Q238" s="22"/>
      <c r="R238" s="25"/>
      <c r="S238" s="17"/>
      <c r="T238" s="4"/>
      <c r="U238" s="5"/>
      <c r="V238" s="5"/>
      <c r="W238" s="6"/>
      <c r="Z238" t="s">
        <v>101</v>
      </c>
      <c r="AA238" t="s">
        <v>79</v>
      </c>
      <c r="AB238">
        <v>1</v>
      </c>
      <c r="AC238">
        <v>94</v>
      </c>
      <c r="AD238">
        <v>1</v>
      </c>
      <c r="AE238">
        <v>8</v>
      </c>
      <c r="AF238" s="1">
        <f t="shared" si="127"/>
        <v>0</v>
      </c>
      <c r="AG238" s="1">
        <f t="shared" si="128"/>
        <v>4</v>
      </c>
      <c r="AH238" s="1">
        <f t="shared" si="129"/>
        <v>0</v>
      </c>
      <c r="AI238" s="1">
        <f t="shared" si="130"/>
        <v>2</v>
      </c>
      <c r="AJ238" s="1">
        <f t="shared" si="131"/>
        <v>0</v>
      </c>
      <c r="AK238" s="1">
        <f t="shared" si="132"/>
        <v>0</v>
      </c>
      <c r="AL238" s="1">
        <f t="shared" si="133"/>
        <v>0</v>
      </c>
      <c r="AM238" s="1">
        <f t="shared" si="134"/>
        <v>0</v>
      </c>
      <c r="AN238" s="1">
        <f t="shared" si="135"/>
        <v>0</v>
      </c>
      <c r="AO238" s="1">
        <f t="shared" si="136"/>
        <v>0</v>
      </c>
      <c r="AP238" s="1">
        <f t="shared" si="137"/>
        <v>0</v>
      </c>
      <c r="AQ238" s="1">
        <f t="shared" si="138"/>
        <v>0</v>
      </c>
      <c r="AR238" s="1">
        <f t="shared" si="139"/>
        <v>0</v>
      </c>
      <c r="AS238" s="1">
        <f t="shared" si="140"/>
        <v>0</v>
      </c>
      <c r="AT238" s="1">
        <f t="shared" si="141"/>
        <v>0</v>
      </c>
      <c r="AU238" s="1">
        <f t="shared" si="142"/>
        <v>0</v>
      </c>
      <c r="AX238" t="s">
        <v>101</v>
      </c>
      <c r="AY238" t="s">
        <v>79</v>
      </c>
      <c r="AZ238">
        <v>1</v>
      </c>
      <c r="BA238">
        <v>94</v>
      </c>
      <c r="BB238">
        <v>1</v>
      </c>
      <c r="BC238">
        <v>8</v>
      </c>
      <c r="BD238">
        <v>18</v>
      </c>
      <c r="BE238">
        <v>17.2340425531915</v>
      </c>
      <c r="BF238">
        <v>0.44444444444444398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6</v>
      </c>
      <c r="BS238">
        <v>10</v>
      </c>
      <c r="BT238">
        <v>9.5744680851063801</v>
      </c>
      <c r="BU238">
        <v>0.6</v>
      </c>
      <c r="BV238">
        <v>0</v>
      </c>
      <c r="BW238">
        <v>1</v>
      </c>
      <c r="BX238">
        <v>0</v>
      </c>
      <c r="BY238">
        <v>4</v>
      </c>
      <c r="BZ238">
        <v>5</v>
      </c>
      <c r="CA238">
        <v>0.8</v>
      </c>
      <c r="CB238">
        <v>0</v>
      </c>
      <c r="CC238">
        <v>0</v>
      </c>
      <c r="CD238">
        <v>0</v>
      </c>
      <c r="CE238">
        <v>2</v>
      </c>
      <c r="CF238">
        <v>4</v>
      </c>
      <c r="CG238">
        <v>0.5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</row>
    <row r="239" spans="1:121">
      <c r="C239" s="51"/>
      <c r="D239" s="18"/>
      <c r="E239" s="8"/>
      <c r="F239" s="8"/>
      <c r="G239" s="19"/>
      <c r="H239" s="13"/>
      <c r="I239" s="23"/>
      <c r="J239" s="26"/>
      <c r="K239" s="13"/>
      <c r="L239" s="14"/>
      <c r="M239" s="14"/>
      <c r="N239" s="14"/>
      <c r="O239" s="14"/>
      <c r="P239" s="15"/>
      <c r="Q239" s="23"/>
      <c r="R239" s="26"/>
      <c r="S239" s="15"/>
      <c r="T239" s="7"/>
      <c r="U239" s="8"/>
      <c r="V239" s="8"/>
      <c r="W239" s="9"/>
      <c r="Z239" t="s">
        <v>102</v>
      </c>
      <c r="AA239" t="s">
        <v>73</v>
      </c>
      <c r="AB239">
        <v>1</v>
      </c>
      <c r="AC239">
        <v>76</v>
      </c>
      <c r="AD239">
        <v>1</v>
      </c>
      <c r="AE239">
        <v>13</v>
      </c>
      <c r="AF239" s="1">
        <f t="shared" si="127"/>
        <v>0</v>
      </c>
      <c r="AG239" s="1">
        <f t="shared" si="128"/>
        <v>0</v>
      </c>
      <c r="AH239" s="1">
        <f t="shared" si="129"/>
        <v>0</v>
      </c>
      <c r="AI239" s="1">
        <f t="shared" si="130"/>
        <v>1</v>
      </c>
      <c r="AJ239" s="1">
        <f t="shared" si="131"/>
        <v>0</v>
      </c>
      <c r="AK239" s="1">
        <f t="shared" si="132"/>
        <v>0</v>
      </c>
      <c r="AL239" s="1">
        <f t="shared" si="133"/>
        <v>0</v>
      </c>
      <c r="AM239" s="1">
        <f t="shared" si="134"/>
        <v>1</v>
      </c>
      <c r="AN239" s="1">
        <f t="shared" si="135"/>
        <v>0</v>
      </c>
      <c r="AO239" s="1">
        <f t="shared" si="136"/>
        <v>0</v>
      </c>
      <c r="AP239" s="1">
        <f t="shared" si="137"/>
        <v>2</v>
      </c>
      <c r="AQ239" s="1">
        <f t="shared" si="138"/>
        <v>0</v>
      </c>
      <c r="AR239" s="1">
        <f t="shared" si="139"/>
        <v>0</v>
      </c>
      <c r="AS239" s="1">
        <f t="shared" si="140"/>
        <v>8</v>
      </c>
      <c r="AT239" s="1">
        <f t="shared" si="141"/>
        <v>1</v>
      </c>
      <c r="AU239" s="1">
        <f t="shared" si="142"/>
        <v>0</v>
      </c>
      <c r="AX239" t="s">
        <v>102</v>
      </c>
      <c r="AY239" t="s">
        <v>73</v>
      </c>
      <c r="AZ239">
        <v>1</v>
      </c>
      <c r="BA239">
        <v>76</v>
      </c>
      <c r="BB239">
        <v>1</v>
      </c>
      <c r="BC239">
        <v>13</v>
      </c>
      <c r="BD239">
        <v>19</v>
      </c>
      <c r="BE239">
        <v>22.5</v>
      </c>
      <c r="BF239">
        <v>0.68421052631578905</v>
      </c>
      <c r="BG239">
        <v>0.73684210526315796</v>
      </c>
      <c r="BH239">
        <v>0.21052631578947401</v>
      </c>
      <c r="BI239">
        <v>5.2631578947368397E-2</v>
      </c>
      <c r="BJ239">
        <v>9</v>
      </c>
      <c r="BK239">
        <v>14</v>
      </c>
      <c r="BL239">
        <v>16.578947368421101</v>
      </c>
      <c r="BM239">
        <v>0.64285714285714302</v>
      </c>
      <c r="BN239">
        <v>3</v>
      </c>
      <c r="BO239">
        <v>4</v>
      </c>
      <c r="BP239">
        <v>4.7368421052631602</v>
      </c>
      <c r="BQ239">
        <v>0.75</v>
      </c>
      <c r="BR239">
        <v>1</v>
      </c>
      <c r="BS239">
        <v>1</v>
      </c>
      <c r="BT239">
        <v>1.18421052631579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1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1</v>
      </c>
      <c r="CR239">
        <v>1</v>
      </c>
      <c r="CS239">
        <v>1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2</v>
      </c>
      <c r="DA239">
        <v>3</v>
      </c>
      <c r="DB239">
        <v>0.66666666666666696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8</v>
      </c>
      <c r="DJ239">
        <v>13</v>
      </c>
      <c r="DK239">
        <v>0.61538461538461497</v>
      </c>
      <c r="DL239">
        <v>1</v>
      </c>
      <c r="DM239">
        <v>1</v>
      </c>
      <c r="DN239">
        <v>1</v>
      </c>
      <c r="DO239">
        <v>0</v>
      </c>
      <c r="DP239">
        <v>0</v>
      </c>
      <c r="DQ239">
        <v>0</v>
      </c>
    </row>
    <row r="241" spans="1:121">
      <c r="Z241" t="s">
        <v>79</v>
      </c>
      <c r="AF241" s="1">
        <f>SUMIFS(AF211:AF239,$AA211:$AA239,"USA")</f>
        <v>0</v>
      </c>
      <c r="AG241" s="1">
        <f t="shared" ref="AG241:AU241" si="143">SUMIFS(AG211:AG239,$AA211:$AA239,"USA")</f>
        <v>8</v>
      </c>
      <c r="AH241" s="1">
        <f t="shared" si="143"/>
        <v>28</v>
      </c>
      <c r="AI241" s="1">
        <f t="shared" si="143"/>
        <v>30</v>
      </c>
      <c r="AJ241" s="1">
        <f t="shared" si="143"/>
        <v>12</v>
      </c>
      <c r="AK241" s="1">
        <f t="shared" si="143"/>
        <v>45</v>
      </c>
      <c r="AL241" s="1">
        <f t="shared" si="143"/>
        <v>44</v>
      </c>
      <c r="AM241" s="1">
        <f t="shared" si="143"/>
        <v>33</v>
      </c>
      <c r="AN241" s="1">
        <f t="shared" si="143"/>
        <v>17</v>
      </c>
      <c r="AO241" s="1">
        <f t="shared" si="143"/>
        <v>15</v>
      </c>
      <c r="AP241" s="1">
        <f t="shared" si="143"/>
        <v>14</v>
      </c>
      <c r="AQ241" s="1">
        <f t="shared" si="143"/>
        <v>11</v>
      </c>
      <c r="AR241" s="1">
        <f t="shared" si="143"/>
        <v>4</v>
      </c>
      <c r="AS241" s="1">
        <f t="shared" si="143"/>
        <v>19</v>
      </c>
      <c r="AT241" s="1">
        <f t="shared" si="143"/>
        <v>2</v>
      </c>
      <c r="AU241" s="1">
        <f t="shared" si="143"/>
        <v>0</v>
      </c>
    </row>
    <row r="242" spans="1:121">
      <c r="Z242" t="s">
        <v>73</v>
      </c>
      <c r="AF242" s="1">
        <f>SUMIFS(AF211:AF239,$AA211:$AA239,"FRA")</f>
        <v>1</v>
      </c>
      <c r="AG242" s="1">
        <f t="shared" ref="AG242:AU242" si="144">SUMIFS(AG211:AG239,$AA211:$AA239,"FRA")</f>
        <v>12</v>
      </c>
      <c r="AH242" s="1">
        <f t="shared" si="144"/>
        <v>18</v>
      </c>
      <c r="AI242" s="1">
        <f t="shared" si="144"/>
        <v>23</v>
      </c>
      <c r="AJ242" s="1">
        <f t="shared" si="144"/>
        <v>10</v>
      </c>
      <c r="AK242" s="1">
        <f t="shared" si="144"/>
        <v>32</v>
      </c>
      <c r="AL242" s="1">
        <f t="shared" si="144"/>
        <v>36</v>
      </c>
      <c r="AM242" s="1">
        <f t="shared" si="144"/>
        <v>29</v>
      </c>
      <c r="AN242" s="1">
        <f t="shared" si="144"/>
        <v>26</v>
      </c>
      <c r="AO242" s="1">
        <f t="shared" si="144"/>
        <v>17</v>
      </c>
      <c r="AP242" s="1">
        <f t="shared" si="144"/>
        <v>30</v>
      </c>
      <c r="AQ242" s="1">
        <f t="shared" si="144"/>
        <v>17</v>
      </c>
      <c r="AR242" s="1">
        <f t="shared" si="144"/>
        <v>4</v>
      </c>
      <c r="AS242" s="1">
        <f t="shared" si="144"/>
        <v>21</v>
      </c>
      <c r="AT242" s="1">
        <f t="shared" si="144"/>
        <v>2</v>
      </c>
      <c r="AU242" s="1">
        <f t="shared" si="144"/>
        <v>0</v>
      </c>
    </row>
    <row r="253" spans="1:121">
      <c r="A253" s="3" t="s">
        <v>211</v>
      </c>
      <c r="C253" s="51"/>
      <c r="D253" s="29">
        <f>B267</f>
        <v>4</v>
      </c>
      <c r="E253" s="30"/>
      <c r="F253" s="30"/>
      <c r="G253" s="37"/>
      <c r="H253" s="29">
        <f>B270</f>
        <v>0</v>
      </c>
      <c r="I253" s="31"/>
      <c r="J253" s="35">
        <f>B270</f>
        <v>0</v>
      </c>
      <c r="K253" s="29">
        <f>B271</f>
        <v>0</v>
      </c>
      <c r="L253" s="30"/>
      <c r="M253" s="30"/>
      <c r="N253" s="30"/>
      <c r="O253" s="30"/>
      <c r="P253" s="37"/>
      <c r="Q253" s="46">
        <f>B270</f>
        <v>0</v>
      </c>
      <c r="R253" s="35">
        <f>B270</f>
        <v>0</v>
      </c>
      <c r="S253" s="37"/>
      <c r="T253" s="29">
        <f>B269</f>
        <v>0</v>
      </c>
      <c r="U253" s="30"/>
      <c r="V253" s="30"/>
      <c r="W253" s="37"/>
      <c r="Z253" t="s">
        <v>0</v>
      </c>
      <c r="AA253" t="s">
        <v>1</v>
      </c>
      <c r="AB253" t="s">
        <v>2</v>
      </c>
      <c r="AC253" t="s">
        <v>3</v>
      </c>
      <c r="AD253" t="s">
        <v>4</v>
      </c>
      <c r="AE253" t="s">
        <v>5</v>
      </c>
      <c r="AF253" s="1" t="s">
        <v>24</v>
      </c>
      <c r="AG253" s="1" t="s">
        <v>27</v>
      </c>
      <c r="AH253" s="1" t="s">
        <v>30</v>
      </c>
      <c r="AI253" s="1" t="s">
        <v>33</v>
      </c>
      <c r="AJ253" s="1" t="s">
        <v>36</v>
      </c>
      <c r="AK253" s="1" t="s">
        <v>39</v>
      </c>
      <c r="AL253" s="1" t="s">
        <v>42</v>
      </c>
      <c r="AM253" s="1" t="s">
        <v>45</v>
      </c>
      <c r="AN253" s="1" t="s">
        <v>48</v>
      </c>
      <c r="AO253" s="1" t="s">
        <v>51</v>
      </c>
      <c r="AP253" s="1" t="s">
        <v>54</v>
      </c>
      <c r="AQ253" s="1" t="s">
        <v>57</v>
      </c>
      <c r="AR253" s="1" t="s">
        <v>60</v>
      </c>
      <c r="AS253" s="1" t="s">
        <v>63</v>
      </c>
      <c r="AT253" s="1" t="s">
        <v>66</v>
      </c>
      <c r="AU253" s="1" t="s">
        <v>69</v>
      </c>
      <c r="AX253" t="s">
        <v>0</v>
      </c>
      <c r="AY253" t="s">
        <v>1</v>
      </c>
      <c r="AZ253" t="s">
        <v>2</v>
      </c>
      <c r="BA253" t="s">
        <v>3</v>
      </c>
      <c r="BB253" t="s">
        <v>4</v>
      </c>
      <c r="BC253" t="s">
        <v>5</v>
      </c>
      <c r="BD253" t="s">
        <v>6</v>
      </c>
      <c r="BE253" t="s">
        <v>7</v>
      </c>
      <c r="BF253" t="s">
        <v>8</v>
      </c>
      <c r="BG253" t="s">
        <v>9</v>
      </c>
      <c r="BH253" t="s">
        <v>10</v>
      </c>
      <c r="BI253" t="s">
        <v>11</v>
      </c>
      <c r="BJ253" t="s">
        <v>12</v>
      </c>
      <c r="BK253" t="s">
        <v>13</v>
      </c>
      <c r="BL253" t="s">
        <v>14</v>
      </c>
      <c r="BM253" t="s">
        <v>15</v>
      </c>
      <c r="BN253" t="s">
        <v>16</v>
      </c>
      <c r="BO253" t="s">
        <v>17</v>
      </c>
      <c r="BP253" t="s">
        <v>18</v>
      </c>
      <c r="BQ253" t="s">
        <v>19</v>
      </c>
      <c r="BR253" t="s">
        <v>20</v>
      </c>
      <c r="BS253" t="s">
        <v>21</v>
      </c>
      <c r="BT253" t="s">
        <v>22</v>
      </c>
      <c r="BU253" t="s">
        <v>23</v>
      </c>
      <c r="BV253" t="s">
        <v>24</v>
      </c>
      <c r="BW253" t="s">
        <v>25</v>
      </c>
      <c r="BX253" t="s">
        <v>26</v>
      </c>
      <c r="BY253" t="s">
        <v>27</v>
      </c>
      <c r="BZ253" t="s">
        <v>28</v>
      </c>
      <c r="CA253" t="s">
        <v>29</v>
      </c>
      <c r="CB253" t="s">
        <v>30</v>
      </c>
      <c r="CC253" t="s">
        <v>31</v>
      </c>
      <c r="CD253" t="s">
        <v>32</v>
      </c>
      <c r="CE253" t="s">
        <v>33</v>
      </c>
      <c r="CF253" t="s">
        <v>34</v>
      </c>
      <c r="CG253" t="s">
        <v>35</v>
      </c>
      <c r="CH253" t="s">
        <v>36</v>
      </c>
      <c r="CI253" t="s">
        <v>37</v>
      </c>
      <c r="CJ253" t="s">
        <v>38</v>
      </c>
      <c r="CK253" t="s">
        <v>39</v>
      </c>
      <c r="CL253" t="s">
        <v>40</v>
      </c>
      <c r="CM253" t="s">
        <v>41</v>
      </c>
      <c r="CN253" t="s">
        <v>42</v>
      </c>
      <c r="CO253" t="s">
        <v>43</v>
      </c>
      <c r="CP253" t="s">
        <v>44</v>
      </c>
      <c r="CQ253" t="s">
        <v>45</v>
      </c>
      <c r="CR253" t="s">
        <v>46</v>
      </c>
      <c r="CS253" t="s">
        <v>47</v>
      </c>
      <c r="CT253" t="s">
        <v>48</v>
      </c>
      <c r="CU253" t="s">
        <v>49</v>
      </c>
      <c r="CV253" t="s">
        <v>50</v>
      </c>
      <c r="CW253" t="s">
        <v>51</v>
      </c>
      <c r="CX253" t="s">
        <v>52</v>
      </c>
      <c r="CY253" t="s">
        <v>53</v>
      </c>
      <c r="CZ253" t="s">
        <v>54</v>
      </c>
      <c r="DA253" t="s">
        <v>55</v>
      </c>
      <c r="DB253" t="s">
        <v>56</v>
      </c>
      <c r="DC253" t="s">
        <v>57</v>
      </c>
      <c r="DD253" t="s">
        <v>58</v>
      </c>
      <c r="DE253" t="s">
        <v>59</v>
      </c>
      <c r="DF253" t="s">
        <v>60</v>
      </c>
      <c r="DG253" t="s">
        <v>61</v>
      </c>
      <c r="DH253" t="s">
        <v>62</v>
      </c>
      <c r="DI253" t="s">
        <v>63</v>
      </c>
      <c r="DJ253" t="s">
        <v>64</v>
      </c>
      <c r="DK253" t="s">
        <v>65</v>
      </c>
      <c r="DL253" t="s">
        <v>66</v>
      </c>
      <c r="DM253" t="s">
        <v>67</v>
      </c>
      <c r="DN253" t="s">
        <v>68</v>
      </c>
      <c r="DO253" t="s">
        <v>69</v>
      </c>
      <c r="DP253" t="s">
        <v>70</v>
      </c>
      <c r="DQ253" t="s">
        <v>71</v>
      </c>
    </row>
    <row r="254" spans="1:121">
      <c r="A254" t="s">
        <v>0</v>
      </c>
      <c r="B254" s="50" t="s">
        <v>90</v>
      </c>
      <c r="C254" s="51"/>
      <c r="D254" s="16"/>
      <c r="E254" s="5"/>
      <c r="F254" s="5"/>
      <c r="G254" s="6"/>
      <c r="H254" s="16"/>
      <c r="I254" s="22"/>
      <c r="J254" s="25"/>
      <c r="K254" s="18"/>
      <c r="L254" s="8"/>
      <c r="M254" s="8"/>
      <c r="N254" s="8"/>
      <c r="O254" s="8"/>
      <c r="P254" s="9"/>
      <c r="Q254" s="47"/>
      <c r="R254" s="25"/>
      <c r="S254" s="6"/>
      <c r="T254" s="16"/>
      <c r="U254" s="5"/>
      <c r="V254" s="5"/>
      <c r="W254" s="6"/>
      <c r="Z254" t="s">
        <v>212</v>
      </c>
      <c r="AA254" t="s">
        <v>213</v>
      </c>
      <c r="AB254">
        <v>1</v>
      </c>
      <c r="AC254">
        <v>96</v>
      </c>
      <c r="AD254">
        <v>1</v>
      </c>
      <c r="AE254">
        <v>19</v>
      </c>
      <c r="AF254" s="1">
        <f>BV254</f>
        <v>0</v>
      </c>
      <c r="AG254" s="1">
        <f>BY254</f>
        <v>0</v>
      </c>
      <c r="AH254" s="1">
        <f>CB254</f>
        <v>2</v>
      </c>
      <c r="AI254" s="1">
        <f>CE254</f>
        <v>2</v>
      </c>
      <c r="AJ254" s="1">
        <f>CH254</f>
        <v>0</v>
      </c>
      <c r="AK254" s="1">
        <f>CK254</f>
        <v>3</v>
      </c>
      <c r="AL254" s="1">
        <f>CN254</f>
        <v>7</v>
      </c>
      <c r="AM254" s="1">
        <f>CQ254</f>
        <v>0</v>
      </c>
      <c r="AN254" s="1">
        <f>CT254</f>
        <v>4</v>
      </c>
      <c r="AO254" s="1">
        <f>CW254</f>
        <v>1</v>
      </c>
      <c r="AP254" s="1">
        <f>CZ254</f>
        <v>0</v>
      </c>
      <c r="AQ254" s="1">
        <f>DC254</f>
        <v>0</v>
      </c>
      <c r="AR254" s="1">
        <f>DF254</f>
        <v>0</v>
      </c>
      <c r="AS254" s="1">
        <f>DI254</f>
        <v>0</v>
      </c>
      <c r="AT254" s="1">
        <f>DL254</f>
        <v>0</v>
      </c>
      <c r="AU254" s="1">
        <f>DO254</f>
        <v>0</v>
      </c>
      <c r="AX254" t="s">
        <v>212</v>
      </c>
      <c r="AY254" t="s">
        <v>213</v>
      </c>
      <c r="AZ254">
        <v>1</v>
      </c>
      <c r="BA254">
        <v>96</v>
      </c>
      <c r="BB254">
        <v>1</v>
      </c>
      <c r="BC254">
        <v>19</v>
      </c>
      <c r="BD254">
        <v>23</v>
      </c>
      <c r="BE254">
        <v>21.5625</v>
      </c>
      <c r="BF254">
        <v>0.82608695652173902</v>
      </c>
      <c r="BG254">
        <v>0</v>
      </c>
      <c r="BH254">
        <v>0.82608695652173902</v>
      </c>
      <c r="BI254">
        <v>0.173913043478261</v>
      </c>
      <c r="BJ254">
        <v>0</v>
      </c>
      <c r="BK254">
        <v>0</v>
      </c>
      <c r="BL254">
        <v>0</v>
      </c>
      <c r="BM254">
        <v>0</v>
      </c>
      <c r="BN254">
        <v>15</v>
      </c>
      <c r="BO254">
        <v>19</v>
      </c>
      <c r="BP254">
        <v>17.8125</v>
      </c>
      <c r="BQ254">
        <v>0.78947368421052599</v>
      </c>
      <c r="BR254">
        <v>4</v>
      </c>
      <c r="BS254">
        <v>4</v>
      </c>
      <c r="BT254">
        <v>3.75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2</v>
      </c>
      <c r="CC254">
        <v>2</v>
      </c>
      <c r="CD254">
        <v>1</v>
      </c>
      <c r="CE254">
        <v>2</v>
      </c>
      <c r="CF254">
        <v>2</v>
      </c>
      <c r="CG254">
        <v>1</v>
      </c>
      <c r="CH254">
        <v>0</v>
      </c>
      <c r="CI254">
        <v>0</v>
      </c>
      <c r="CJ254">
        <v>0</v>
      </c>
      <c r="CK254">
        <v>3</v>
      </c>
      <c r="CL254">
        <v>5</v>
      </c>
      <c r="CM254">
        <v>0.6</v>
      </c>
      <c r="CN254">
        <v>7</v>
      </c>
      <c r="CO254">
        <v>9</v>
      </c>
      <c r="CP254">
        <v>0.77777777777777801</v>
      </c>
      <c r="CQ254">
        <v>0</v>
      </c>
      <c r="CR254">
        <v>0</v>
      </c>
      <c r="CS254">
        <v>0</v>
      </c>
      <c r="CT254">
        <v>4</v>
      </c>
      <c r="CU254">
        <v>4</v>
      </c>
      <c r="CV254">
        <v>1</v>
      </c>
      <c r="CW254">
        <v>1</v>
      </c>
      <c r="CX254">
        <v>1</v>
      </c>
      <c r="CY254">
        <v>1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</row>
    <row r="255" spans="1:121">
      <c r="A255" t="s">
        <v>106</v>
      </c>
      <c r="B255">
        <f>1+MATCH(B254,Z254:Z282)</f>
        <v>16</v>
      </c>
      <c r="C255" s="51"/>
      <c r="D255" s="16"/>
      <c r="E255" s="5"/>
      <c r="F255" s="5"/>
      <c r="G255" s="6"/>
      <c r="H255" s="16"/>
      <c r="I255" s="22"/>
      <c r="J255" s="25"/>
      <c r="K255" s="5">
        <f>B270</f>
        <v>0</v>
      </c>
      <c r="L255" s="5"/>
      <c r="M255" s="5"/>
      <c r="N255" s="5"/>
      <c r="O255" s="5"/>
      <c r="P255" s="5"/>
      <c r="Q255" s="22"/>
      <c r="R255" s="25"/>
      <c r="S255" s="6"/>
      <c r="T255" s="16"/>
      <c r="U255" s="5"/>
      <c r="V255" s="5"/>
      <c r="W255" s="6"/>
      <c r="Z255" t="s">
        <v>214</v>
      </c>
      <c r="AA255" t="s">
        <v>213</v>
      </c>
      <c r="AB255">
        <v>1</v>
      </c>
      <c r="AC255">
        <v>75</v>
      </c>
      <c r="AD255">
        <v>1</v>
      </c>
      <c r="AE255">
        <v>32</v>
      </c>
      <c r="AF255" s="1">
        <f t="shared" ref="AF255:AF282" si="145">BV255</f>
        <v>0</v>
      </c>
      <c r="AG255" s="1">
        <f t="shared" ref="AG255:AG282" si="146">BY255</f>
        <v>0</v>
      </c>
      <c r="AH255" s="1">
        <f t="shared" ref="AH255:AH282" si="147">CB255</f>
        <v>0</v>
      </c>
      <c r="AI255" s="1">
        <f t="shared" ref="AI255:AI282" si="148">CE255</f>
        <v>2</v>
      </c>
      <c r="AJ255" s="1">
        <f t="shared" ref="AJ255:AJ282" si="149">CH255</f>
        <v>0</v>
      </c>
      <c r="AK255" s="1">
        <f t="shared" ref="AK255:AK282" si="150">CK255</f>
        <v>0</v>
      </c>
      <c r="AL255" s="1">
        <f t="shared" ref="AL255:AL282" si="151">CN255</f>
        <v>4</v>
      </c>
      <c r="AM255" s="1">
        <f t="shared" ref="AM255:AM282" si="152">CQ255</f>
        <v>2</v>
      </c>
      <c r="AN255" s="1">
        <f t="shared" ref="AN255:AN282" si="153">CT255</f>
        <v>1</v>
      </c>
      <c r="AO255" s="1">
        <f t="shared" ref="AO255:AO282" si="154">CW255</f>
        <v>8</v>
      </c>
      <c r="AP255" s="1">
        <f t="shared" ref="AP255:AP282" si="155">CZ255</f>
        <v>3</v>
      </c>
      <c r="AQ255" s="1">
        <f t="shared" ref="AQ255:AQ282" si="156">DC255</f>
        <v>1</v>
      </c>
      <c r="AR255" s="1">
        <f t="shared" ref="AR255:AR282" si="157">DF255</f>
        <v>3</v>
      </c>
      <c r="AS255" s="1">
        <f t="shared" ref="AS255:AS282" si="158">DI255</f>
        <v>3</v>
      </c>
      <c r="AT255" s="1">
        <f t="shared" ref="AT255:AT282" si="159">DL255</f>
        <v>0</v>
      </c>
      <c r="AU255" s="1">
        <f t="shared" ref="AU255:AU282" si="160">DO255</f>
        <v>0</v>
      </c>
      <c r="AX255" t="s">
        <v>214</v>
      </c>
      <c r="AY255" t="s">
        <v>213</v>
      </c>
      <c r="AZ255">
        <v>1</v>
      </c>
      <c r="BA255">
        <v>75</v>
      </c>
      <c r="BB255">
        <v>1</v>
      </c>
      <c r="BC255">
        <v>32</v>
      </c>
      <c r="BD255">
        <v>41</v>
      </c>
      <c r="BE255">
        <v>49.2</v>
      </c>
      <c r="BF255">
        <v>0.78048780487804903</v>
      </c>
      <c r="BG255">
        <v>0.26470588235294101</v>
      </c>
      <c r="BH255">
        <v>0.67647058823529405</v>
      </c>
      <c r="BI255">
        <v>5.8823529411764698E-2</v>
      </c>
      <c r="BJ255">
        <v>7</v>
      </c>
      <c r="BK255">
        <v>9</v>
      </c>
      <c r="BL255">
        <v>10.8</v>
      </c>
      <c r="BM255">
        <v>0.77777777777777801</v>
      </c>
      <c r="BN255">
        <v>18</v>
      </c>
      <c r="BO255">
        <v>23</v>
      </c>
      <c r="BP255">
        <v>27.6</v>
      </c>
      <c r="BQ255">
        <v>0.78260869565217395</v>
      </c>
      <c r="BR255">
        <v>2</v>
      </c>
      <c r="BS255">
        <v>2</v>
      </c>
      <c r="BT255">
        <v>2.4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2</v>
      </c>
      <c r="CF255">
        <v>2</v>
      </c>
      <c r="CG255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4</v>
      </c>
      <c r="CO255">
        <v>6</v>
      </c>
      <c r="CP255">
        <v>0.66666666666666696</v>
      </c>
      <c r="CQ255">
        <v>2</v>
      </c>
      <c r="CR255">
        <v>2</v>
      </c>
      <c r="CS255">
        <v>1</v>
      </c>
      <c r="CT255">
        <v>1</v>
      </c>
      <c r="CU255">
        <v>4</v>
      </c>
      <c r="CV255">
        <v>0.25</v>
      </c>
      <c r="CW255">
        <v>8</v>
      </c>
      <c r="CX255">
        <v>8</v>
      </c>
      <c r="CY255">
        <v>1</v>
      </c>
      <c r="CZ255">
        <v>3</v>
      </c>
      <c r="DA255">
        <v>3</v>
      </c>
      <c r="DB255">
        <v>1</v>
      </c>
      <c r="DC255">
        <v>1</v>
      </c>
      <c r="DD255">
        <v>1</v>
      </c>
      <c r="DE255">
        <v>1</v>
      </c>
      <c r="DF255">
        <v>3</v>
      </c>
      <c r="DG255">
        <v>4</v>
      </c>
      <c r="DH255">
        <v>0.75</v>
      </c>
      <c r="DI255">
        <v>3</v>
      </c>
      <c r="DJ255">
        <v>4</v>
      </c>
      <c r="DK255">
        <v>0.75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</row>
    <row r="256" spans="1:121">
      <c r="A256" s="2" t="s">
        <v>107</v>
      </c>
      <c r="B256" s="2">
        <f>VLOOKUP(B254,Z254:AU287,7,FALSE)</f>
        <v>0</v>
      </c>
      <c r="C256" s="51"/>
      <c r="D256" s="16"/>
      <c r="E256" s="5"/>
      <c r="F256" s="5"/>
      <c r="G256" s="6"/>
      <c r="H256" s="18"/>
      <c r="I256" s="44"/>
      <c r="J256" s="45"/>
      <c r="K256" s="8"/>
      <c r="L256" s="8"/>
      <c r="M256" s="8"/>
      <c r="N256" s="8"/>
      <c r="O256" s="8"/>
      <c r="P256" s="8"/>
      <c r="Q256" s="44"/>
      <c r="R256" s="45"/>
      <c r="S256" s="9"/>
      <c r="T256" s="16"/>
      <c r="U256" s="5"/>
      <c r="V256" s="5"/>
      <c r="W256" s="6"/>
      <c r="Z256" t="s">
        <v>215</v>
      </c>
      <c r="AA256" t="s">
        <v>213</v>
      </c>
      <c r="AB256">
        <v>1</v>
      </c>
      <c r="AC256">
        <v>96</v>
      </c>
      <c r="AD256">
        <v>1</v>
      </c>
      <c r="AE256">
        <v>26</v>
      </c>
      <c r="AF256" s="1">
        <f t="shared" si="145"/>
        <v>0</v>
      </c>
      <c r="AG256" s="1">
        <f t="shared" si="146"/>
        <v>0</v>
      </c>
      <c r="AH256" s="1">
        <f t="shared" si="147"/>
        <v>3</v>
      </c>
      <c r="AI256" s="1">
        <f t="shared" si="148"/>
        <v>0</v>
      </c>
      <c r="AJ256" s="1">
        <f t="shared" si="149"/>
        <v>1</v>
      </c>
      <c r="AK256" s="1">
        <f t="shared" si="150"/>
        <v>3</v>
      </c>
      <c r="AL256" s="1">
        <f t="shared" si="151"/>
        <v>0</v>
      </c>
      <c r="AM256" s="1">
        <f t="shared" si="152"/>
        <v>3</v>
      </c>
      <c r="AN256" s="1">
        <f t="shared" si="153"/>
        <v>2</v>
      </c>
      <c r="AO256" s="1">
        <f t="shared" si="154"/>
        <v>2</v>
      </c>
      <c r="AP256" s="1">
        <f t="shared" si="155"/>
        <v>6</v>
      </c>
      <c r="AQ256" s="1">
        <f t="shared" si="156"/>
        <v>1</v>
      </c>
      <c r="AR256" s="1">
        <f t="shared" si="157"/>
        <v>0</v>
      </c>
      <c r="AS256" s="1">
        <f t="shared" si="158"/>
        <v>4</v>
      </c>
      <c r="AT256" s="1">
        <f t="shared" si="159"/>
        <v>1</v>
      </c>
      <c r="AU256" s="1">
        <f t="shared" si="160"/>
        <v>0</v>
      </c>
      <c r="AX256" t="s">
        <v>215</v>
      </c>
      <c r="AY256" t="s">
        <v>213</v>
      </c>
      <c r="AZ256">
        <v>1</v>
      </c>
      <c r="BA256">
        <v>96</v>
      </c>
      <c r="BB256">
        <v>1</v>
      </c>
      <c r="BC256">
        <v>26</v>
      </c>
      <c r="BD256">
        <v>36</v>
      </c>
      <c r="BE256">
        <v>33.75</v>
      </c>
      <c r="BF256">
        <v>0.72222222222222199</v>
      </c>
      <c r="BG256">
        <v>0.22222222222222199</v>
      </c>
      <c r="BH256">
        <v>0.63888888888888895</v>
      </c>
      <c r="BI256">
        <v>0.13888888888888901</v>
      </c>
      <c r="BJ256">
        <v>6</v>
      </c>
      <c r="BK256">
        <v>8</v>
      </c>
      <c r="BL256">
        <v>7.5</v>
      </c>
      <c r="BM256">
        <v>0.75</v>
      </c>
      <c r="BN256">
        <v>16</v>
      </c>
      <c r="BO256">
        <v>23</v>
      </c>
      <c r="BP256">
        <v>21.5625</v>
      </c>
      <c r="BQ256">
        <v>0.69565217391304301</v>
      </c>
      <c r="BR256">
        <v>4</v>
      </c>
      <c r="BS256">
        <v>5</v>
      </c>
      <c r="BT256">
        <v>4.6875</v>
      </c>
      <c r="BU256">
        <v>0.8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3</v>
      </c>
      <c r="CD256">
        <v>1</v>
      </c>
      <c r="CE256">
        <v>0</v>
      </c>
      <c r="CF256">
        <v>0</v>
      </c>
      <c r="CG256">
        <v>0</v>
      </c>
      <c r="CH256">
        <v>1</v>
      </c>
      <c r="CI256">
        <v>2</v>
      </c>
      <c r="CJ256">
        <v>0.5</v>
      </c>
      <c r="CK256">
        <v>3</v>
      </c>
      <c r="CL256">
        <v>3</v>
      </c>
      <c r="CM256">
        <v>1</v>
      </c>
      <c r="CN256">
        <v>0</v>
      </c>
      <c r="CO256">
        <v>0</v>
      </c>
      <c r="CP256">
        <v>0</v>
      </c>
      <c r="CQ256">
        <v>3</v>
      </c>
      <c r="CR256">
        <v>5</v>
      </c>
      <c r="CS256">
        <v>0.6</v>
      </c>
      <c r="CT256">
        <v>2</v>
      </c>
      <c r="CU256">
        <v>3</v>
      </c>
      <c r="CV256">
        <v>0.66666666666666696</v>
      </c>
      <c r="CW256">
        <v>2</v>
      </c>
      <c r="CX256">
        <v>4</v>
      </c>
      <c r="CY256">
        <v>0.5</v>
      </c>
      <c r="CZ256">
        <v>6</v>
      </c>
      <c r="DA256">
        <v>8</v>
      </c>
      <c r="DB256">
        <v>0.75</v>
      </c>
      <c r="DC256">
        <v>1</v>
      </c>
      <c r="DD256">
        <v>1</v>
      </c>
      <c r="DE256">
        <v>1</v>
      </c>
      <c r="DF256">
        <v>0</v>
      </c>
      <c r="DG256">
        <v>0</v>
      </c>
      <c r="DH256">
        <v>0</v>
      </c>
      <c r="DI256">
        <v>4</v>
      </c>
      <c r="DJ256">
        <v>6</v>
      </c>
      <c r="DK256">
        <v>0.66666666666666696</v>
      </c>
      <c r="DL256">
        <v>1</v>
      </c>
      <c r="DM256">
        <v>1</v>
      </c>
      <c r="DN256">
        <v>1</v>
      </c>
      <c r="DO256">
        <v>0</v>
      </c>
      <c r="DP256">
        <v>0</v>
      </c>
      <c r="DQ256">
        <v>0</v>
      </c>
    </row>
    <row r="257" spans="1:121">
      <c r="A257" s="2" t="s">
        <v>108</v>
      </c>
      <c r="B257" s="2">
        <f>VLOOKUP(B254,Z254:AU287,8,FALSE)</f>
        <v>0</v>
      </c>
      <c r="C257" s="51" t="s">
        <v>105</v>
      </c>
      <c r="D257" s="16">
        <f>B267</f>
        <v>4</v>
      </c>
      <c r="E257" s="5"/>
      <c r="F257" s="5"/>
      <c r="G257" s="5"/>
      <c r="H257" s="5"/>
      <c r="I257" s="22"/>
      <c r="J257" s="35">
        <f>B268</f>
        <v>1</v>
      </c>
      <c r="K257" s="30"/>
      <c r="L257" s="30"/>
      <c r="M257" s="30"/>
      <c r="N257" s="30"/>
      <c r="O257" s="30"/>
      <c r="P257" s="30"/>
      <c r="Q257" s="31"/>
      <c r="R257" s="25">
        <f>B269</f>
        <v>0</v>
      </c>
      <c r="S257" s="5"/>
      <c r="T257" s="5"/>
      <c r="U257" s="5"/>
      <c r="V257" s="5"/>
      <c r="W257" s="6"/>
      <c r="Z257" t="s">
        <v>78</v>
      </c>
      <c r="AA257" t="s">
        <v>79</v>
      </c>
      <c r="AB257">
        <v>1</v>
      </c>
      <c r="AC257">
        <v>96</v>
      </c>
      <c r="AD257">
        <v>1</v>
      </c>
      <c r="AE257">
        <v>33</v>
      </c>
      <c r="AF257" s="1">
        <f t="shared" si="145"/>
        <v>0</v>
      </c>
      <c r="AG257" s="1">
        <f t="shared" si="146"/>
        <v>1</v>
      </c>
      <c r="AH257" s="1">
        <f t="shared" si="147"/>
        <v>1</v>
      </c>
      <c r="AI257" s="1">
        <f t="shared" si="148"/>
        <v>3</v>
      </c>
      <c r="AJ257" s="1">
        <f t="shared" si="149"/>
        <v>0</v>
      </c>
      <c r="AK257" s="1">
        <f t="shared" si="150"/>
        <v>1</v>
      </c>
      <c r="AL257" s="1">
        <f t="shared" si="151"/>
        <v>9</v>
      </c>
      <c r="AM257" s="1">
        <f t="shared" si="152"/>
        <v>3</v>
      </c>
      <c r="AN257" s="1">
        <f t="shared" si="153"/>
        <v>3</v>
      </c>
      <c r="AO257" s="1">
        <f t="shared" si="154"/>
        <v>5</v>
      </c>
      <c r="AP257" s="1">
        <f t="shared" si="155"/>
        <v>1</v>
      </c>
      <c r="AQ257" s="1">
        <f t="shared" si="156"/>
        <v>0</v>
      </c>
      <c r="AR257" s="1">
        <f t="shared" si="157"/>
        <v>1</v>
      </c>
      <c r="AS257" s="1">
        <f t="shared" si="158"/>
        <v>3</v>
      </c>
      <c r="AT257" s="1">
        <f t="shared" si="159"/>
        <v>0</v>
      </c>
      <c r="AU257" s="1">
        <f t="shared" si="160"/>
        <v>0</v>
      </c>
      <c r="AX257" t="s">
        <v>78</v>
      </c>
      <c r="AY257" t="s">
        <v>79</v>
      </c>
      <c r="AZ257">
        <v>1</v>
      </c>
      <c r="BA257">
        <v>96</v>
      </c>
      <c r="BB257">
        <v>1</v>
      </c>
      <c r="BC257">
        <v>33</v>
      </c>
      <c r="BD257">
        <v>46</v>
      </c>
      <c r="BE257">
        <v>43.125</v>
      </c>
      <c r="BF257">
        <v>0.71739130434782605</v>
      </c>
      <c r="BG257">
        <v>0.135135135135135</v>
      </c>
      <c r="BH257">
        <v>0.72972972972973005</v>
      </c>
      <c r="BI257">
        <v>0.135135135135135</v>
      </c>
      <c r="BJ257">
        <v>4</v>
      </c>
      <c r="BK257">
        <v>5</v>
      </c>
      <c r="BL257">
        <v>4.6875</v>
      </c>
      <c r="BM257">
        <v>0.8</v>
      </c>
      <c r="BN257">
        <v>22</v>
      </c>
      <c r="BO257">
        <v>27</v>
      </c>
      <c r="BP257">
        <v>25.3125</v>
      </c>
      <c r="BQ257">
        <v>0.81481481481481499</v>
      </c>
      <c r="BR257">
        <v>5</v>
      </c>
      <c r="BS257">
        <v>5</v>
      </c>
      <c r="BT257">
        <v>4.6875</v>
      </c>
      <c r="BU257">
        <v>1</v>
      </c>
      <c r="BV257">
        <v>0</v>
      </c>
      <c r="BW257">
        <v>0</v>
      </c>
      <c r="BX257">
        <v>0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3</v>
      </c>
      <c r="CF257">
        <v>3</v>
      </c>
      <c r="CG257">
        <v>1</v>
      </c>
      <c r="CH257">
        <v>0</v>
      </c>
      <c r="CI257">
        <v>0</v>
      </c>
      <c r="CJ257">
        <v>0</v>
      </c>
      <c r="CK257">
        <v>1</v>
      </c>
      <c r="CL257">
        <v>2</v>
      </c>
      <c r="CM257">
        <v>0.5</v>
      </c>
      <c r="CN257">
        <v>9</v>
      </c>
      <c r="CO257">
        <v>9</v>
      </c>
      <c r="CP257">
        <v>1</v>
      </c>
      <c r="CQ257">
        <v>3</v>
      </c>
      <c r="CR257">
        <v>4</v>
      </c>
      <c r="CS257">
        <v>0.75</v>
      </c>
      <c r="CT257">
        <v>3</v>
      </c>
      <c r="CU257">
        <v>3</v>
      </c>
      <c r="CV257">
        <v>1</v>
      </c>
      <c r="CW257">
        <v>5</v>
      </c>
      <c r="CX257">
        <v>7</v>
      </c>
      <c r="CY257">
        <v>0.71428571428571397</v>
      </c>
      <c r="CZ257">
        <v>1</v>
      </c>
      <c r="DA257">
        <v>2</v>
      </c>
      <c r="DB257">
        <v>0.5</v>
      </c>
      <c r="DC257">
        <v>0</v>
      </c>
      <c r="DD257">
        <v>0</v>
      </c>
      <c r="DE257">
        <v>0</v>
      </c>
      <c r="DF257">
        <v>1</v>
      </c>
      <c r="DG257">
        <v>1</v>
      </c>
      <c r="DH257">
        <v>1</v>
      </c>
      <c r="DI257">
        <v>3</v>
      </c>
      <c r="DJ257">
        <v>4</v>
      </c>
      <c r="DK257">
        <v>0.75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</row>
    <row r="258" spans="1:121">
      <c r="A258" s="2" t="s">
        <v>109</v>
      </c>
      <c r="B258" s="2">
        <f>VLOOKUP(B254,Z254:AU287,9,FALSE)</f>
        <v>1</v>
      </c>
      <c r="C258" s="51"/>
      <c r="D258" s="16"/>
      <c r="E258" s="5"/>
      <c r="F258" s="5"/>
      <c r="G258" s="5"/>
      <c r="H258" s="5"/>
      <c r="I258" s="22"/>
      <c r="J258" s="25"/>
      <c r="K258" s="5"/>
      <c r="L258" s="5"/>
      <c r="M258" s="5"/>
      <c r="N258" s="5"/>
      <c r="O258" s="5"/>
      <c r="P258" s="5"/>
      <c r="Q258" s="22"/>
      <c r="R258" s="25"/>
      <c r="S258" s="5"/>
      <c r="T258" s="5"/>
      <c r="U258" s="5"/>
      <c r="V258" s="5"/>
      <c r="W258" s="6"/>
      <c r="Z258" t="s">
        <v>82</v>
      </c>
      <c r="AA258" t="s">
        <v>79</v>
      </c>
      <c r="AB258">
        <v>1</v>
      </c>
      <c r="AC258">
        <v>62</v>
      </c>
      <c r="AD258">
        <v>1</v>
      </c>
      <c r="AE258">
        <v>5</v>
      </c>
      <c r="AF258" s="1">
        <f t="shared" si="145"/>
        <v>0</v>
      </c>
      <c r="AG258" s="1">
        <f t="shared" si="146"/>
        <v>0</v>
      </c>
      <c r="AH258" s="1">
        <f t="shared" si="147"/>
        <v>0</v>
      </c>
      <c r="AI258" s="1">
        <f t="shared" si="148"/>
        <v>0</v>
      </c>
      <c r="AJ258" s="1">
        <f t="shared" si="149"/>
        <v>0</v>
      </c>
      <c r="AK258" s="1">
        <f t="shared" si="150"/>
        <v>1</v>
      </c>
      <c r="AL258" s="1">
        <f t="shared" si="151"/>
        <v>1</v>
      </c>
      <c r="AM258" s="1">
        <f t="shared" si="152"/>
        <v>0</v>
      </c>
      <c r="AN258" s="1">
        <f t="shared" si="153"/>
        <v>2</v>
      </c>
      <c r="AO258" s="1">
        <f t="shared" si="154"/>
        <v>1</v>
      </c>
      <c r="AP258" s="1">
        <f t="shared" si="155"/>
        <v>0</v>
      </c>
      <c r="AQ258" s="1">
        <f t="shared" si="156"/>
        <v>0</v>
      </c>
      <c r="AR258" s="1">
        <f t="shared" si="157"/>
        <v>0</v>
      </c>
      <c r="AS258" s="1">
        <f t="shared" si="158"/>
        <v>0</v>
      </c>
      <c r="AT258" s="1">
        <f t="shared" si="159"/>
        <v>0</v>
      </c>
      <c r="AU258" s="1">
        <f t="shared" si="160"/>
        <v>0</v>
      </c>
      <c r="AX258" t="s">
        <v>82</v>
      </c>
      <c r="AY258" t="s">
        <v>79</v>
      </c>
      <c r="AZ258">
        <v>1</v>
      </c>
      <c r="BA258">
        <v>62</v>
      </c>
      <c r="BB258">
        <v>1</v>
      </c>
      <c r="BC258">
        <v>5</v>
      </c>
      <c r="BD258">
        <v>12</v>
      </c>
      <c r="BE258">
        <v>17.419354838709701</v>
      </c>
      <c r="BF258">
        <v>0.41666666666666702</v>
      </c>
      <c r="BG258">
        <v>0.33333333333333298</v>
      </c>
      <c r="BH258">
        <v>0.66666666666666696</v>
      </c>
      <c r="BI258">
        <v>0</v>
      </c>
      <c r="BJ258">
        <v>0</v>
      </c>
      <c r="BK258">
        <v>4</v>
      </c>
      <c r="BL258">
        <v>5.8064516129032304</v>
      </c>
      <c r="BM258">
        <v>0</v>
      </c>
      <c r="BN258">
        <v>5</v>
      </c>
      <c r="BO258">
        <v>8</v>
      </c>
      <c r="BP258">
        <v>11.6129032258065</v>
      </c>
      <c r="BQ258">
        <v>0.625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1</v>
      </c>
      <c r="CL258">
        <v>2</v>
      </c>
      <c r="CM258">
        <v>0.5</v>
      </c>
      <c r="CN258">
        <v>1</v>
      </c>
      <c r="CO258">
        <v>1</v>
      </c>
      <c r="CP258">
        <v>1</v>
      </c>
      <c r="CQ258">
        <v>0</v>
      </c>
      <c r="CR258">
        <v>0</v>
      </c>
      <c r="CS258">
        <v>0</v>
      </c>
      <c r="CT258">
        <v>2</v>
      </c>
      <c r="CU258">
        <v>4</v>
      </c>
      <c r="CV258">
        <v>0.5</v>
      </c>
      <c r="CW258">
        <v>1</v>
      </c>
      <c r="CX258">
        <v>1</v>
      </c>
      <c r="CY258">
        <v>1</v>
      </c>
      <c r="CZ258">
        <v>0</v>
      </c>
      <c r="DA258">
        <v>0</v>
      </c>
      <c r="DB258">
        <v>0</v>
      </c>
      <c r="DC258">
        <v>0</v>
      </c>
      <c r="DD258">
        <v>4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</row>
    <row r="259" spans="1:121">
      <c r="A259" s="2" t="s">
        <v>110</v>
      </c>
      <c r="B259" s="2">
        <f>VLOOKUP(B254,Z254:AU287,10,FALSE)</f>
        <v>1</v>
      </c>
      <c r="C259" s="51"/>
      <c r="D259" s="16"/>
      <c r="E259" s="5"/>
      <c r="F259" s="5"/>
      <c r="G259" s="5"/>
      <c r="H259" s="5"/>
      <c r="I259" s="22"/>
      <c r="J259" s="25"/>
      <c r="K259" s="5"/>
      <c r="L259" s="5"/>
      <c r="M259" s="5"/>
      <c r="N259" s="5"/>
      <c r="O259" s="5"/>
      <c r="P259" s="5"/>
      <c r="Q259" s="22"/>
      <c r="R259" s="25"/>
      <c r="S259" s="5"/>
      <c r="T259" s="5"/>
      <c r="U259" s="5"/>
      <c r="V259" s="5"/>
      <c r="W259" s="6"/>
      <c r="Z259" t="s">
        <v>83</v>
      </c>
      <c r="AA259" t="s">
        <v>79</v>
      </c>
      <c r="AB259">
        <v>1</v>
      </c>
      <c r="AC259">
        <v>96</v>
      </c>
      <c r="AD259">
        <v>1</v>
      </c>
      <c r="AE259">
        <v>22</v>
      </c>
      <c r="AF259" s="1">
        <f t="shared" si="145"/>
        <v>0</v>
      </c>
      <c r="AG259" s="1">
        <f t="shared" si="146"/>
        <v>1</v>
      </c>
      <c r="AH259" s="1">
        <f t="shared" si="147"/>
        <v>0</v>
      </c>
      <c r="AI259" s="1">
        <f t="shared" si="148"/>
        <v>2</v>
      </c>
      <c r="AJ259" s="1">
        <f t="shared" si="149"/>
        <v>5</v>
      </c>
      <c r="AK259" s="1">
        <f t="shared" si="150"/>
        <v>2</v>
      </c>
      <c r="AL259" s="1">
        <f t="shared" si="151"/>
        <v>4</v>
      </c>
      <c r="AM259" s="1">
        <f t="shared" si="152"/>
        <v>6</v>
      </c>
      <c r="AN259" s="1">
        <f t="shared" si="153"/>
        <v>0</v>
      </c>
      <c r="AO259" s="1">
        <f t="shared" si="154"/>
        <v>1</v>
      </c>
      <c r="AP259" s="1">
        <f t="shared" si="155"/>
        <v>1</v>
      </c>
      <c r="AQ259" s="1">
        <f t="shared" si="156"/>
        <v>0</v>
      </c>
      <c r="AR259" s="1">
        <f t="shared" si="157"/>
        <v>0</v>
      </c>
      <c r="AS259" s="1">
        <f t="shared" si="158"/>
        <v>0</v>
      </c>
      <c r="AT259" s="1">
        <f t="shared" si="159"/>
        <v>0</v>
      </c>
      <c r="AU259" s="1">
        <f t="shared" si="160"/>
        <v>0</v>
      </c>
      <c r="AX259" t="s">
        <v>83</v>
      </c>
      <c r="AY259" t="s">
        <v>79</v>
      </c>
      <c r="AZ259">
        <v>1</v>
      </c>
      <c r="BA259">
        <v>96</v>
      </c>
      <c r="BB259">
        <v>1</v>
      </c>
      <c r="BC259">
        <v>22</v>
      </c>
      <c r="BD259">
        <v>27</v>
      </c>
      <c r="BE259">
        <v>25.3125</v>
      </c>
      <c r="BF259">
        <v>0.81481481481481499</v>
      </c>
      <c r="BG259">
        <v>0</v>
      </c>
      <c r="BH259">
        <v>0.62962962962962998</v>
      </c>
      <c r="BI259">
        <v>0.37037037037037002</v>
      </c>
      <c r="BJ259">
        <v>0</v>
      </c>
      <c r="BK259">
        <v>0</v>
      </c>
      <c r="BL259">
        <v>0</v>
      </c>
      <c r="BM259">
        <v>0</v>
      </c>
      <c r="BN259">
        <v>14</v>
      </c>
      <c r="BO259">
        <v>17</v>
      </c>
      <c r="BP259">
        <v>15.9375</v>
      </c>
      <c r="BQ259">
        <v>0.82352941176470595</v>
      </c>
      <c r="BR259">
        <v>8</v>
      </c>
      <c r="BS259">
        <v>10</v>
      </c>
      <c r="BT259">
        <v>9.375</v>
      </c>
      <c r="BU259">
        <v>0.8</v>
      </c>
      <c r="BV259">
        <v>0</v>
      </c>
      <c r="BW259">
        <v>0</v>
      </c>
      <c r="BX259">
        <v>0</v>
      </c>
      <c r="BY259">
        <v>1</v>
      </c>
      <c r="BZ259">
        <v>1</v>
      </c>
      <c r="CA259">
        <v>1</v>
      </c>
      <c r="CB259">
        <v>0</v>
      </c>
      <c r="CC259">
        <v>0</v>
      </c>
      <c r="CD259">
        <v>0</v>
      </c>
      <c r="CE259">
        <v>2</v>
      </c>
      <c r="CF259">
        <v>3</v>
      </c>
      <c r="CG259">
        <v>0.66666666666666696</v>
      </c>
      <c r="CH259">
        <v>5</v>
      </c>
      <c r="CI259">
        <v>6</v>
      </c>
      <c r="CJ259">
        <v>0.83333333333333304</v>
      </c>
      <c r="CK259">
        <v>2</v>
      </c>
      <c r="CL259">
        <v>3</v>
      </c>
      <c r="CM259">
        <v>0.66666666666666696</v>
      </c>
      <c r="CN259">
        <v>4</v>
      </c>
      <c r="CO259">
        <v>6</v>
      </c>
      <c r="CP259">
        <v>0.66666666666666696</v>
      </c>
      <c r="CQ259">
        <v>6</v>
      </c>
      <c r="CR259">
        <v>6</v>
      </c>
      <c r="CS259">
        <v>1</v>
      </c>
      <c r="CT259">
        <v>0</v>
      </c>
      <c r="CU259">
        <v>0</v>
      </c>
      <c r="CV259">
        <v>0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</row>
    <row r="260" spans="1:121">
      <c r="A260" s="2" t="s">
        <v>111</v>
      </c>
      <c r="B260" s="2">
        <f>VLOOKUP(B254,Z254:AU287,11,FALSE)</f>
        <v>0</v>
      </c>
      <c r="C260" s="51"/>
      <c r="D260" s="16"/>
      <c r="E260" s="5"/>
      <c r="F260" s="5"/>
      <c r="G260" s="5"/>
      <c r="H260" s="5"/>
      <c r="I260" s="22"/>
      <c r="J260" s="25"/>
      <c r="K260" s="5"/>
      <c r="L260" s="5"/>
      <c r="M260" s="5"/>
      <c r="N260" s="5"/>
      <c r="O260" s="5"/>
      <c r="P260" s="5"/>
      <c r="Q260" s="22"/>
      <c r="R260" s="25"/>
      <c r="S260" s="5"/>
      <c r="T260" s="5"/>
      <c r="U260" s="5"/>
      <c r="V260" s="5"/>
      <c r="W260" s="6"/>
      <c r="Z260" t="s">
        <v>216</v>
      </c>
      <c r="AA260" t="s">
        <v>213</v>
      </c>
      <c r="AB260">
        <v>1</v>
      </c>
      <c r="AC260">
        <v>22</v>
      </c>
      <c r="AD260">
        <v>0</v>
      </c>
      <c r="AE260">
        <v>11</v>
      </c>
      <c r="AF260" s="1">
        <f t="shared" si="145"/>
        <v>0</v>
      </c>
      <c r="AG260" s="1">
        <f t="shared" si="146"/>
        <v>1</v>
      </c>
      <c r="AH260" s="1">
        <f t="shared" si="147"/>
        <v>1</v>
      </c>
      <c r="AI260" s="1">
        <f t="shared" si="148"/>
        <v>1</v>
      </c>
      <c r="AJ260" s="1">
        <f t="shared" si="149"/>
        <v>0</v>
      </c>
      <c r="AK260" s="1">
        <f t="shared" si="150"/>
        <v>2</v>
      </c>
      <c r="AL260" s="1">
        <f t="shared" si="151"/>
        <v>4</v>
      </c>
      <c r="AM260" s="1">
        <f t="shared" si="152"/>
        <v>0</v>
      </c>
      <c r="AN260" s="1">
        <f t="shared" si="153"/>
        <v>0</v>
      </c>
      <c r="AO260" s="1">
        <f t="shared" si="154"/>
        <v>2</v>
      </c>
      <c r="AP260" s="1">
        <f t="shared" si="155"/>
        <v>0</v>
      </c>
      <c r="AQ260" s="1">
        <f t="shared" si="156"/>
        <v>0</v>
      </c>
      <c r="AR260" s="1">
        <f t="shared" si="157"/>
        <v>0</v>
      </c>
      <c r="AS260" s="1">
        <f t="shared" si="158"/>
        <v>0</v>
      </c>
      <c r="AT260" s="1">
        <f t="shared" si="159"/>
        <v>0</v>
      </c>
      <c r="AU260" s="1">
        <f t="shared" si="160"/>
        <v>0</v>
      </c>
      <c r="AX260" t="s">
        <v>216</v>
      </c>
      <c r="AY260" t="s">
        <v>213</v>
      </c>
      <c r="AZ260">
        <v>1</v>
      </c>
      <c r="BA260">
        <v>22</v>
      </c>
      <c r="BB260">
        <v>0</v>
      </c>
      <c r="BC260">
        <v>11</v>
      </c>
      <c r="BD260">
        <v>12</v>
      </c>
      <c r="BE260">
        <v>49.090909090909101</v>
      </c>
      <c r="BF260">
        <v>0.91666666666666696</v>
      </c>
      <c r="BG260">
        <v>0</v>
      </c>
      <c r="BH260">
        <v>0.75</v>
      </c>
      <c r="BI260">
        <v>0.25</v>
      </c>
      <c r="BJ260">
        <v>0</v>
      </c>
      <c r="BK260">
        <v>0</v>
      </c>
      <c r="BL260">
        <v>0</v>
      </c>
      <c r="BM260">
        <v>0</v>
      </c>
      <c r="BN260">
        <v>8</v>
      </c>
      <c r="BO260">
        <v>9</v>
      </c>
      <c r="BP260">
        <v>36.818181818181799</v>
      </c>
      <c r="BQ260">
        <v>0.88888888888888895</v>
      </c>
      <c r="BR260">
        <v>3</v>
      </c>
      <c r="BS260">
        <v>3</v>
      </c>
      <c r="BT260">
        <v>12.2727272727273</v>
      </c>
      <c r="BU260">
        <v>1</v>
      </c>
      <c r="BV260">
        <v>0</v>
      </c>
      <c r="BW260">
        <v>0</v>
      </c>
      <c r="BX260">
        <v>0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0</v>
      </c>
      <c r="CI260">
        <v>0</v>
      </c>
      <c r="CJ260">
        <v>0</v>
      </c>
      <c r="CK260">
        <v>2</v>
      </c>
      <c r="CL260">
        <v>2</v>
      </c>
      <c r="CM260">
        <v>1</v>
      </c>
      <c r="CN260">
        <v>4</v>
      </c>
      <c r="CO260">
        <v>4</v>
      </c>
      <c r="CP260">
        <v>1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</v>
      </c>
      <c r="CX260">
        <v>2</v>
      </c>
      <c r="CY260">
        <v>1</v>
      </c>
      <c r="CZ260">
        <v>0</v>
      </c>
      <c r="DA260">
        <v>1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</row>
    <row r="261" spans="1:121">
      <c r="A261" s="2" t="s">
        <v>112</v>
      </c>
      <c r="B261" s="2">
        <f>VLOOKUP(B254,Z254:AU287,12,FALSE)</f>
        <v>8</v>
      </c>
      <c r="C261" s="51"/>
      <c r="D261" s="16"/>
      <c r="E261" s="5"/>
      <c r="F261" s="5"/>
      <c r="G261" s="5"/>
      <c r="H261" s="5"/>
      <c r="I261" s="22"/>
      <c r="J261" s="25"/>
      <c r="K261" s="5"/>
      <c r="L261" s="5"/>
      <c r="M261" s="5"/>
      <c r="N261" s="5"/>
      <c r="O261" s="5"/>
      <c r="P261" s="5"/>
      <c r="Q261" s="22"/>
      <c r="R261" s="25"/>
      <c r="S261" s="5"/>
      <c r="T261" s="5"/>
      <c r="U261" s="5"/>
      <c r="V261" s="5"/>
      <c r="W261" s="6"/>
      <c r="Z261" t="s">
        <v>86</v>
      </c>
      <c r="AA261" t="s">
        <v>79</v>
      </c>
      <c r="AB261">
        <v>1</v>
      </c>
      <c r="AC261">
        <v>34</v>
      </c>
      <c r="AD261">
        <v>0</v>
      </c>
      <c r="AE261">
        <v>6</v>
      </c>
      <c r="AF261" s="1">
        <f t="shared" si="145"/>
        <v>0</v>
      </c>
      <c r="AG261" s="1">
        <f t="shared" si="146"/>
        <v>0</v>
      </c>
      <c r="AH261" s="1">
        <f t="shared" si="147"/>
        <v>1</v>
      </c>
      <c r="AI261" s="1">
        <f t="shared" si="148"/>
        <v>0</v>
      </c>
      <c r="AJ261" s="1">
        <f t="shared" si="149"/>
        <v>0</v>
      </c>
      <c r="AK261" s="1">
        <f t="shared" si="150"/>
        <v>2</v>
      </c>
      <c r="AL261" s="1">
        <f t="shared" si="151"/>
        <v>0</v>
      </c>
      <c r="AM261" s="1">
        <f t="shared" si="152"/>
        <v>0</v>
      </c>
      <c r="AN261" s="1">
        <f t="shared" si="153"/>
        <v>1</v>
      </c>
      <c r="AO261" s="1">
        <f t="shared" si="154"/>
        <v>0</v>
      </c>
      <c r="AP261" s="1">
        <f t="shared" si="155"/>
        <v>0</v>
      </c>
      <c r="AQ261" s="1">
        <f t="shared" si="156"/>
        <v>1</v>
      </c>
      <c r="AR261" s="1">
        <f t="shared" si="157"/>
        <v>0</v>
      </c>
      <c r="AS261" s="1">
        <f t="shared" si="158"/>
        <v>0</v>
      </c>
      <c r="AT261" s="1">
        <f t="shared" si="159"/>
        <v>1</v>
      </c>
      <c r="AU261" s="1">
        <f t="shared" si="160"/>
        <v>0</v>
      </c>
      <c r="AX261" t="s">
        <v>86</v>
      </c>
      <c r="AY261" t="s">
        <v>79</v>
      </c>
      <c r="AZ261">
        <v>1</v>
      </c>
      <c r="BA261">
        <v>34</v>
      </c>
      <c r="BB261">
        <v>0</v>
      </c>
      <c r="BC261">
        <v>6</v>
      </c>
      <c r="BD261">
        <v>7</v>
      </c>
      <c r="BE261">
        <v>18.529411764705898</v>
      </c>
      <c r="BF261">
        <v>0.85714285714285698</v>
      </c>
      <c r="BG261">
        <v>0.42857142857142899</v>
      </c>
      <c r="BH261">
        <v>0.42857142857142899</v>
      </c>
      <c r="BI261">
        <v>0.14285714285714299</v>
      </c>
      <c r="BJ261">
        <v>2</v>
      </c>
      <c r="BK261">
        <v>3</v>
      </c>
      <c r="BL261">
        <v>7.9411764705882399</v>
      </c>
      <c r="BM261">
        <v>0.66666666666666696</v>
      </c>
      <c r="BN261">
        <v>3</v>
      </c>
      <c r="BO261">
        <v>3</v>
      </c>
      <c r="BP261">
        <v>7.9411764705882399</v>
      </c>
      <c r="BQ261">
        <v>1</v>
      </c>
      <c r="BR261">
        <v>1</v>
      </c>
      <c r="BS261">
        <v>1</v>
      </c>
      <c r="BT261">
        <v>2.6470588235294099</v>
      </c>
      <c r="BU261">
        <v>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1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2</v>
      </c>
      <c r="CL261">
        <v>2</v>
      </c>
      <c r="CM261">
        <v>1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</v>
      </c>
      <c r="CU261">
        <v>1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1</v>
      </c>
      <c r="DD261">
        <v>2</v>
      </c>
      <c r="DE261">
        <v>0.5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1</v>
      </c>
      <c r="DN261">
        <v>1</v>
      </c>
      <c r="DO261">
        <v>0</v>
      </c>
      <c r="DP261">
        <v>0</v>
      </c>
      <c r="DQ261">
        <v>0</v>
      </c>
    </row>
    <row r="262" spans="1:121">
      <c r="A262" s="2" t="s">
        <v>113</v>
      </c>
      <c r="B262" s="2">
        <f>VLOOKUP(B254,Z254:AU287,13,FALSE)</f>
        <v>3</v>
      </c>
      <c r="C262" s="51"/>
      <c r="D262" s="32"/>
      <c r="E262" s="33"/>
      <c r="F262" s="33"/>
      <c r="G262" s="33"/>
      <c r="H262" s="33"/>
      <c r="I262" s="34"/>
      <c r="J262" s="36"/>
      <c r="K262" s="33"/>
      <c r="L262" s="33"/>
      <c r="M262" s="33"/>
      <c r="N262" s="33"/>
      <c r="O262" s="33"/>
      <c r="P262" s="33"/>
      <c r="Q262" s="34"/>
      <c r="R262" s="36"/>
      <c r="S262" s="33"/>
      <c r="T262" s="33"/>
      <c r="U262" s="33"/>
      <c r="V262" s="33"/>
      <c r="W262" s="38"/>
      <c r="Z262" t="s">
        <v>87</v>
      </c>
      <c r="AA262" t="s">
        <v>79</v>
      </c>
      <c r="AB262">
        <v>1</v>
      </c>
      <c r="AC262">
        <v>35</v>
      </c>
      <c r="AD262">
        <v>0</v>
      </c>
      <c r="AE262">
        <v>13</v>
      </c>
      <c r="AF262" s="1">
        <f t="shared" si="145"/>
        <v>0</v>
      </c>
      <c r="AG262" s="1">
        <f t="shared" si="146"/>
        <v>0</v>
      </c>
      <c r="AH262" s="1">
        <f t="shared" si="147"/>
        <v>0</v>
      </c>
      <c r="AI262" s="1">
        <f t="shared" si="148"/>
        <v>1</v>
      </c>
      <c r="AJ262" s="1">
        <f t="shared" si="149"/>
        <v>0</v>
      </c>
      <c r="AK262" s="1">
        <f t="shared" si="150"/>
        <v>0</v>
      </c>
      <c r="AL262" s="1">
        <f t="shared" si="151"/>
        <v>2</v>
      </c>
      <c r="AM262" s="1">
        <f t="shared" si="152"/>
        <v>3</v>
      </c>
      <c r="AN262" s="1">
        <f t="shared" si="153"/>
        <v>2</v>
      </c>
      <c r="AO262" s="1">
        <f t="shared" si="154"/>
        <v>2</v>
      </c>
      <c r="AP262" s="1">
        <f t="shared" si="155"/>
        <v>3</v>
      </c>
      <c r="AQ262" s="1">
        <f t="shared" si="156"/>
        <v>0</v>
      </c>
      <c r="AR262" s="1">
        <f t="shared" si="157"/>
        <v>0</v>
      </c>
      <c r="AS262" s="1">
        <f t="shared" si="158"/>
        <v>0</v>
      </c>
      <c r="AT262" s="1">
        <f t="shared" si="159"/>
        <v>0</v>
      </c>
      <c r="AU262" s="1">
        <f t="shared" si="160"/>
        <v>0</v>
      </c>
      <c r="AX262" t="s">
        <v>87</v>
      </c>
      <c r="AY262" t="s">
        <v>79</v>
      </c>
      <c r="AZ262">
        <v>1</v>
      </c>
      <c r="BA262">
        <v>35</v>
      </c>
      <c r="BB262">
        <v>0</v>
      </c>
      <c r="BC262">
        <v>13</v>
      </c>
      <c r="BD262">
        <v>17</v>
      </c>
      <c r="BE262">
        <v>43.714285714285701</v>
      </c>
      <c r="BF262">
        <v>0.76470588235294101</v>
      </c>
      <c r="BG262">
        <v>5.8823529411764698E-2</v>
      </c>
      <c r="BH262">
        <v>0.88235294117647101</v>
      </c>
      <c r="BI262">
        <v>5.8823529411764698E-2</v>
      </c>
      <c r="BJ262">
        <v>0</v>
      </c>
      <c r="BK262">
        <v>1</v>
      </c>
      <c r="BL262">
        <v>2.5714285714285698</v>
      </c>
      <c r="BM262">
        <v>0</v>
      </c>
      <c r="BN262">
        <v>12</v>
      </c>
      <c r="BO262">
        <v>15</v>
      </c>
      <c r="BP262">
        <v>38.571428571428598</v>
      </c>
      <c r="BQ262">
        <v>0.8</v>
      </c>
      <c r="BR262">
        <v>1</v>
      </c>
      <c r="BS262">
        <v>1</v>
      </c>
      <c r="BT262">
        <v>2.5714285714285698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1</v>
      </c>
      <c r="CF262">
        <v>1</v>
      </c>
      <c r="CG262">
        <v>1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2</v>
      </c>
      <c r="CO262">
        <v>2</v>
      </c>
      <c r="CP262">
        <v>1</v>
      </c>
      <c r="CQ262">
        <v>3</v>
      </c>
      <c r="CR262">
        <v>3</v>
      </c>
      <c r="CS262">
        <v>1</v>
      </c>
      <c r="CT262">
        <v>2</v>
      </c>
      <c r="CU262">
        <v>2</v>
      </c>
      <c r="CV262">
        <v>1</v>
      </c>
      <c r="CW262">
        <v>2</v>
      </c>
      <c r="CX262">
        <v>2</v>
      </c>
      <c r="CY262">
        <v>1</v>
      </c>
      <c r="CZ262">
        <v>3</v>
      </c>
      <c r="DA262">
        <v>5</v>
      </c>
      <c r="DB262">
        <v>0.6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1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</row>
    <row r="263" spans="1:121">
      <c r="A263" s="2" t="s">
        <v>114</v>
      </c>
      <c r="B263" s="2">
        <f>VLOOKUP(B254,Z254:AU287,14,FALSE)</f>
        <v>0</v>
      </c>
      <c r="C263" s="52"/>
      <c r="D263" s="39">
        <f>B264</f>
        <v>10</v>
      </c>
      <c r="E263" s="40"/>
      <c r="F263" s="40"/>
      <c r="G263" s="40"/>
      <c r="H263" s="40"/>
      <c r="I263" s="41"/>
      <c r="J263" s="42">
        <f>B265</f>
        <v>0</v>
      </c>
      <c r="K263" s="40"/>
      <c r="L263" s="40"/>
      <c r="M263" s="40"/>
      <c r="N263" s="40"/>
      <c r="O263" s="40"/>
      <c r="P263" s="40"/>
      <c r="Q263" s="41"/>
      <c r="R263" s="42">
        <f>B266</f>
        <v>0</v>
      </c>
      <c r="S263" s="40"/>
      <c r="T263" s="40"/>
      <c r="U263" s="40"/>
      <c r="V263" s="40"/>
      <c r="W263" s="43"/>
      <c r="Z263" t="s">
        <v>217</v>
      </c>
      <c r="AA263" t="s">
        <v>213</v>
      </c>
      <c r="AB263">
        <v>1</v>
      </c>
      <c r="AC263">
        <v>22</v>
      </c>
      <c r="AD263">
        <v>0</v>
      </c>
      <c r="AE263">
        <v>4</v>
      </c>
      <c r="AF263" s="1">
        <f t="shared" si="145"/>
        <v>0</v>
      </c>
      <c r="AG263" s="1">
        <f t="shared" si="146"/>
        <v>0</v>
      </c>
      <c r="AH263" s="1">
        <f t="shared" si="147"/>
        <v>0</v>
      </c>
      <c r="AI263" s="1">
        <f t="shared" si="148"/>
        <v>0</v>
      </c>
      <c r="AJ263" s="1">
        <f t="shared" si="149"/>
        <v>1</v>
      </c>
      <c r="AK263" s="1">
        <f t="shared" si="150"/>
        <v>0</v>
      </c>
      <c r="AL263" s="1">
        <f t="shared" si="151"/>
        <v>0</v>
      </c>
      <c r="AM263" s="1">
        <f t="shared" si="152"/>
        <v>0</v>
      </c>
      <c r="AN263" s="1">
        <f t="shared" si="153"/>
        <v>0</v>
      </c>
      <c r="AO263" s="1">
        <f t="shared" si="154"/>
        <v>0</v>
      </c>
      <c r="AP263" s="1">
        <f t="shared" si="155"/>
        <v>1</v>
      </c>
      <c r="AQ263" s="1">
        <f t="shared" si="156"/>
        <v>0</v>
      </c>
      <c r="AR263" s="1">
        <f t="shared" si="157"/>
        <v>0</v>
      </c>
      <c r="AS263" s="1">
        <f t="shared" si="158"/>
        <v>2</v>
      </c>
      <c r="AT263" s="1">
        <f t="shared" si="159"/>
        <v>0</v>
      </c>
      <c r="AU263" s="1">
        <f t="shared" si="160"/>
        <v>0</v>
      </c>
      <c r="AX263" t="s">
        <v>217</v>
      </c>
      <c r="AY263" t="s">
        <v>213</v>
      </c>
      <c r="AZ263">
        <v>1</v>
      </c>
      <c r="BA263">
        <v>22</v>
      </c>
      <c r="BB263">
        <v>0</v>
      </c>
      <c r="BC263">
        <v>4</v>
      </c>
      <c r="BD263">
        <v>6</v>
      </c>
      <c r="BE263">
        <v>24.545454545454501</v>
      </c>
      <c r="BF263">
        <v>0.66666666666666696</v>
      </c>
      <c r="BG263">
        <v>0.5</v>
      </c>
      <c r="BH263">
        <v>0.33333333333333298</v>
      </c>
      <c r="BI263">
        <v>0.16666666666666699</v>
      </c>
      <c r="BJ263">
        <v>2</v>
      </c>
      <c r="BK263">
        <v>3</v>
      </c>
      <c r="BL263">
        <v>12.2727272727273</v>
      </c>
      <c r="BM263">
        <v>0.66666666666666696</v>
      </c>
      <c r="BN263">
        <v>1</v>
      </c>
      <c r="BO263">
        <v>2</v>
      </c>
      <c r="BP263">
        <v>8.1818181818181799</v>
      </c>
      <c r="BQ263">
        <v>0.5</v>
      </c>
      <c r="BR263">
        <v>1</v>
      </c>
      <c r="BS263">
        <v>1</v>
      </c>
      <c r="BT263">
        <v>4.0909090909090899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</v>
      </c>
      <c r="CI263">
        <v>1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</v>
      </c>
      <c r="DA263">
        <v>2</v>
      </c>
      <c r="DB263">
        <v>0.5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2</v>
      </c>
      <c r="DJ263">
        <v>3</v>
      </c>
      <c r="DK263">
        <v>0.66666666666666696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</row>
    <row r="264" spans="1:121">
      <c r="A264" s="2" t="s">
        <v>115</v>
      </c>
      <c r="B264" s="2">
        <f>VLOOKUP(B254,Z254:AU287,15,FALSE)</f>
        <v>10</v>
      </c>
      <c r="C264" s="52"/>
      <c r="D264" s="16"/>
      <c r="E264" s="5"/>
      <c r="F264" s="5"/>
      <c r="G264" s="5"/>
      <c r="H264" s="5"/>
      <c r="I264" s="22"/>
      <c r="J264" s="25"/>
      <c r="K264" s="5"/>
      <c r="L264" s="5"/>
      <c r="M264" s="5"/>
      <c r="N264" s="5"/>
      <c r="O264" s="5"/>
      <c r="P264" s="5"/>
      <c r="Q264" s="22"/>
      <c r="R264" s="25"/>
      <c r="S264" s="5"/>
      <c r="T264" s="5"/>
      <c r="U264" s="5"/>
      <c r="V264" s="5"/>
      <c r="W264" s="6"/>
      <c r="Z264" t="s">
        <v>218</v>
      </c>
      <c r="AA264" t="s">
        <v>213</v>
      </c>
      <c r="AB264">
        <v>1</v>
      </c>
      <c r="AC264">
        <v>12</v>
      </c>
      <c r="AD264">
        <v>0</v>
      </c>
      <c r="AE264">
        <v>4</v>
      </c>
      <c r="AF264" s="1">
        <f t="shared" si="145"/>
        <v>0</v>
      </c>
      <c r="AG264" s="1">
        <f t="shared" si="146"/>
        <v>0</v>
      </c>
      <c r="AH264" s="1">
        <f t="shared" si="147"/>
        <v>2</v>
      </c>
      <c r="AI264" s="1">
        <f t="shared" si="148"/>
        <v>0</v>
      </c>
      <c r="AJ264" s="1">
        <f t="shared" si="149"/>
        <v>0</v>
      </c>
      <c r="AK264" s="1">
        <f t="shared" si="150"/>
        <v>1</v>
      </c>
      <c r="AL264" s="1">
        <f t="shared" si="151"/>
        <v>0</v>
      </c>
      <c r="AM264" s="1">
        <f t="shared" si="152"/>
        <v>0</v>
      </c>
      <c r="AN264" s="1">
        <f t="shared" si="153"/>
        <v>0</v>
      </c>
      <c r="AO264" s="1">
        <f t="shared" si="154"/>
        <v>1</v>
      </c>
      <c r="AP264" s="1">
        <f t="shared" si="155"/>
        <v>0</v>
      </c>
      <c r="AQ264" s="1">
        <f t="shared" si="156"/>
        <v>0</v>
      </c>
      <c r="AR264" s="1">
        <f t="shared" si="157"/>
        <v>0</v>
      </c>
      <c r="AS264" s="1">
        <f t="shared" si="158"/>
        <v>0</v>
      </c>
      <c r="AT264" s="1">
        <f t="shared" si="159"/>
        <v>0</v>
      </c>
      <c r="AU264" s="1">
        <f t="shared" si="160"/>
        <v>0</v>
      </c>
      <c r="AX264" t="s">
        <v>218</v>
      </c>
      <c r="AY264" t="s">
        <v>213</v>
      </c>
      <c r="AZ264">
        <v>1</v>
      </c>
      <c r="BA264">
        <v>12</v>
      </c>
      <c r="BB264">
        <v>0</v>
      </c>
      <c r="BC264">
        <v>4</v>
      </c>
      <c r="BD264">
        <v>5</v>
      </c>
      <c r="BE264">
        <v>37.5</v>
      </c>
      <c r="BF264">
        <v>0.8</v>
      </c>
      <c r="BG264">
        <v>0</v>
      </c>
      <c r="BH264">
        <v>0.6</v>
      </c>
      <c r="BI264">
        <v>0.4</v>
      </c>
      <c r="BJ264">
        <v>0</v>
      </c>
      <c r="BK264">
        <v>0</v>
      </c>
      <c r="BL264">
        <v>0</v>
      </c>
      <c r="BM264">
        <v>0</v>
      </c>
      <c r="BN264">
        <v>2</v>
      </c>
      <c r="BO264">
        <v>3</v>
      </c>
      <c r="BP264">
        <v>22.5</v>
      </c>
      <c r="BQ264">
        <v>0.66666666666666696</v>
      </c>
      <c r="BR264">
        <v>2</v>
      </c>
      <c r="BS264">
        <v>2</v>
      </c>
      <c r="BT264">
        <v>15</v>
      </c>
      <c r="BU264">
        <v>1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2</v>
      </c>
      <c r="CC264">
        <v>2</v>
      </c>
      <c r="CD264">
        <v>1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1</v>
      </c>
      <c r="CL264">
        <v>1</v>
      </c>
      <c r="CM264">
        <v>1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1</v>
      </c>
      <c r="CV264">
        <v>0</v>
      </c>
      <c r="CW264">
        <v>1</v>
      </c>
      <c r="CX264">
        <v>1</v>
      </c>
      <c r="CY264">
        <v>1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</row>
    <row r="265" spans="1:121">
      <c r="A265" s="2" t="s">
        <v>116</v>
      </c>
      <c r="B265" s="2">
        <f>VLOOKUP(B254,Z254:AU287,16,FALSE)</f>
        <v>0</v>
      </c>
      <c r="C265" s="52"/>
      <c r="D265" s="16"/>
      <c r="E265" s="5"/>
      <c r="F265" s="5"/>
      <c r="G265" s="5"/>
      <c r="H265" s="5"/>
      <c r="I265" s="22"/>
      <c r="J265" s="25"/>
      <c r="K265" s="5"/>
      <c r="L265" s="5"/>
      <c r="M265" s="5"/>
      <c r="N265" s="5"/>
      <c r="O265" s="5"/>
      <c r="P265" s="5"/>
      <c r="Q265" s="22"/>
      <c r="R265" s="25"/>
      <c r="S265" s="5"/>
      <c r="T265" s="5"/>
      <c r="U265" s="5"/>
      <c r="V265" s="5"/>
      <c r="W265" s="6"/>
      <c r="Z265" t="s">
        <v>89</v>
      </c>
      <c r="AA265" t="s">
        <v>79</v>
      </c>
      <c r="AB265">
        <v>1</v>
      </c>
      <c r="AC265">
        <v>5</v>
      </c>
      <c r="AD265">
        <v>0</v>
      </c>
      <c r="AE265">
        <v>0</v>
      </c>
      <c r="AF265" s="1">
        <f t="shared" si="145"/>
        <v>0</v>
      </c>
      <c r="AG265" s="1">
        <f t="shared" si="146"/>
        <v>0</v>
      </c>
      <c r="AH265" s="1">
        <f t="shared" si="147"/>
        <v>0</v>
      </c>
      <c r="AI265" s="1">
        <f t="shared" si="148"/>
        <v>0</v>
      </c>
      <c r="AJ265" s="1">
        <f t="shared" si="149"/>
        <v>0</v>
      </c>
      <c r="AK265" s="1">
        <f t="shared" si="150"/>
        <v>0</v>
      </c>
      <c r="AL265" s="1">
        <f t="shared" si="151"/>
        <v>0</v>
      </c>
      <c r="AM265" s="1">
        <f t="shared" si="152"/>
        <v>0</v>
      </c>
      <c r="AN265" s="1">
        <f t="shared" si="153"/>
        <v>0</v>
      </c>
      <c r="AO265" s="1">
        <f t="shared" si="154"/>
        <v>0</v>
      </c>
      <c r="AP265" s="1">
        <f t="shared" si="155"/>
        <v>0</v>
      </c>
      <c r="AQ265" s="1">
        <f t="shared" si="156"/>
        <v>0</v>
      </c>
      <c r="AR265" s="1">
        <f t="shared" si="157"/>
        <v>0</v>
      </c>
      <c r="AS265" s="1">
        <f t="shared" si="158"/>
        <v>0</v>
      </c>
      <c r="AT265" s="1">
        <f t="shared" si="159"/>
        <v>0</v>
      </c>
      <c r="AU265" s="1">
        <f t="shared" si="160"/>
        <v>0</v>
      </c>
      <c r="AX265" t="s">
        <v>89</v>
      </c>
      <c r="AY265" t="s">
        <v>79</v>
      </c>
      <c r="AZ265">
        <v>1</v>
      </c>
      <c r="BA265">
        <v>5</v>
      </c>
      <c r="BB265">
        <v>0</v>
      </c>
      <c r="BC265">
        <v>0</v>
      </c>
      <c r="BD265">
        <v>1</v>
      </c>
      <c r="BE265">
        <v>18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18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</row>
    <row r="266" spans="1:121">
      <c r="A266" s="2" t="s">
        <v>117</v>
      </c>
      <c r="B266" s="2">
        <f>VLOOKUP(B254,Z254:AU287,17,FALSE)</f>
        <v>0</v>
      </c>
      <c r="C266" s="52"/>
      <c r="D266" s="16"/>
      <c r="E266" s="5"/>
      <c r="F266" s="5"/>
      <c r="G266" s="5"/>
      <c r="H266" s="5"/>
      <c r="I266" s="22"/>
      <c r="J266" s="25"/>
      <c r="K266" s="5"/>
      <c r="L266" s="5"/>
      <c r="M266" s="5"/>
      <c r="N266" s="5"/>
      <c r="O266" s="5"/>
      <c r="P266" s="5"/>
      <c r="Q266" s="22"/>
      <c r="R266" s="25"/>
      <c r="S266" s="5"/>
      <c r="T266" s="5"/>
      <c r="U266" s="5"/>
      <c r="V266" s="5"/>
      <c r="W266" s="6"/>
      <c r="Z266" t="s">
        <v>219</v>
      </c>
      <c r="AA266" t="s">
        <v>213</v>
      </c>
      <c r="AB266">
        <v>1</v>
      </c>
      <c r="AC266">
        <v>75</v>
      </c>
      <c r="AD266">
        <v>1</v>
      </c>
      <c r="AE266">
        <v>23</v>
      </c>
      <c r="AF266" s="1">
        <f t="shared" si="145"/>
        <v>0</v>
      </c>
      <c r="AG266" s="1">
        <f t="shared" si="146"/>
        <v>0</v>
      </c>
      <c r="AH266" s="1">
        <f t="shared" si="147"/>
        <v>4</v>
      </c>
      <c r="AI266" s="1">
        <f t="shared" si="148"/>
        <v>1</v>
      </c>
      <c r="AJ266" s="1">
        <f t="shared" si="149"/>
        <v>0</v>
      </c>
      <c r="AK266" s="1">
        <f t="shared" si="150"/>
        <v>7</v>
      </c>
      <c r="AL266" s="1">
        <f t="shared" si="151"/>
        <v>0</v>
      </c>
      <c r="AM266" s="1">
        <f t="shared" si="152"/>
        <v>0</v>
      </c>
      <c r="AN266" s="1">
        <f t="shared" si="153"/>
        <v>6</v>
      </c>
      <c r="AO266" s="1">
        <f t="shared" si="154"/>
        <v>1</v>
      </c>
      <c r="AP266" s="1">
        <f t="shared" si="155"/>
        <v>0</v>
      </c>
      <c r="AQ266" s="1">
        <f t="shared" si="156"/>
        <v>2</v>
      </c>
      <c r="AR266" s="1">
        <f t="shared" si="157"/>
        <v>0</v>
      </c>
      <c r="AS266" s="1">
        <f t="shared" si="158"/>
        <v>0</v>
      </c>
      <c r="AT266" s="1">
        <f t="shared" si="159"/>
        <v>1</v>
      </c>
      <c r="AU266" s="1">
        <f t="shared" si="160"/>
        <v>0</v>
      </c>
      <c r="AX266" t="s">
        <v>219</v>
      </c>
      <c r="AY266" t="s">
        <v>213</v>
      </c>
      <c r="AZ266">
        <v>1</v>
      </c>
      <c r="BA266">
        <v>75</v>
      </c>
      <c r="BB266">
        <v>1</v>
      </c>
      <c r="BC266">
        <v>23</v>
      </c>
      <c r="BD266">
        <v>33</v>
      </c>
      <c r="BE266">
        <v>39.6</v>
      </c>
      <c r="BF266">
        <v>0.69696969696969702</v>
      </c>
      <c r="BG266">
        <v>0.125</v>
      </c>
      <c r="BH266">
        <v>0.71875</v>
      </c>
      <c r="BI266">
        <v>0.15625</v>
      </c>
      <c r="BJ266">
        <v>3</v>
      </c>
      <c r="BK266">
        <v>4</v>
      </c>
      <c r="BL266">
        <v>4.8</v>
      </c>
      <c r="BM266">
        <v>0.75</v>
      </c>
      <c r="BN266">
        <v>14</v>
      </c>
      <c r="BO266">
        <v>23</v>
      </c>
      <c r="BP266">
        <v>27.6</v>
      </c>
      <c r="BQ266">
        <v>0.60869565217391297</v>
      </c>
      <c r="BR266">
        <v>5</v>
      </c>
      <c r="BS266">
        <v>5</v>
      </c>
      <c r="BT266">
        <v>6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4</v>
      </c>
      <c r="CC266">
        <v>4</v>
      </c>
      <c r="CD266">
        <v>1</v>
      </c>
      <c r="CE266">
        <v>1</v>
      </c>
      <c r="CF266">
        <v>1</v>
      </c>
      <c r="CG266">
        <v>1</v>
      </c>
      <c r="CH266">
        <v>0</v>
      </c>
      <c r="CI266">
        <v>0</v>
      </c>
      <c r="CJ266">
        <v>0</v>
      </c>
      <c r="CK266">
        <v>7</v>
      </c>
      <c r="CL266">
        <v>13</v>
      </c>
      <c r="CM266">
        <v>0.53846153846153799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6</v>
      </c>
      <c r="CU266">
        <v>9</v>
      </c>
      <c r="CV266">
        <v>0.66666666666666696</v>
      </c>
      <c r="CW266">
        <v>1</v>
      </c>
      <c r="CX266">
        <v>1</v>
      </c>
      <c r="CY266">
        <v>1</v>
      </c>
      <c r="CZ266">
        <v>0</v>
      </c>
      <c r="DA266">
        <v>0</v>
      </c>
      <c r="DB266">
        <v>0</v>
      </c>
      <c r="DC266">
        <v>2</v>
      </c>
      <c r="DD266">
        <v>3</v>
      </c>
      <c r="DE266">
        <v>0.66666666666666696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1</v>
      </c>
      <c r="DN266">
        <v>1</v>
      </c>
      <c r="DO266">
        <v>0</v>
      </c>
      <c r="DP266">
        <v>0</v>
      </c>
      <c r="DQ266">
        <v>0</v>
      </c>
    </row>
    <row r="267" spans="1:121">
      <c r="A267" s="2" t="s">
        <v>118</v>
      </c>
      <c r="B267" s="2">
        <f>VLOOKUP(B254,Z254:AU287,18,FALSE)</f>
        <v>4</v>
      </c>
      <c r="C267" s="52" t="s">
        <v>104</v>
      </c>
      <c r="D267" s="18"/>
      <c r="E267" s="8"/>
      <c r="F267" s="8"/>
      <c r="G267" s="8"/>
      <c r="H267" s="8"/>
      <c r="I267" s="44"/>
      <c r="J267" s="45"/>
      <c r="K267" s="8"/>
      <c r="L267" s="8"/>
      <c r="M267" s="8"/>
      <c r="N267" s="8"/>
      <c r="O267" s="8"/>
      <c r="P267" s="8"/>
      <c r="Q267" s="44"/>
      <c r="R267" s="45"/>
      <c r="S267" s="8"/>
      <c r="T267" s="8"/>
      <c r="U267" s="8"/>
      <c r="V267" s="8"/>
      <c r="W267" s="9"/>
      <c r="Z267" t="s">
        <v>220</v>
      </c>
      <c r="AA267" t="s">
        <v>213</v>
      </c>
      <c r="AB267">
        <v>1</v>
      </c>
      <c r="AC267">
        <v>85</v>
      </c>
      <c r="AD267">
        <v>1</v>
      </c>
      <c r="AE267">
        <v>14</v>
      </c>
      <c r="AF267" s="1">
        <f t="shared" si="145"/>
        <v>0</v>
      </c>
      <c r="AG267" s="1">
        <f t="shared" si="146"/>
        <v>0</v>
      </c>
      <c r="AH267" s="1">
        <f t="shared" si="147"/>
        <v>1</v>
      </c>
      <c r="AI267" s="1">
        <f t="shared" si="148"/>
        <v>0</v>
      </c>
      <c r="AJ267" s="1">
        <f t="shared" si="149"/>
        <v>0</v>
      </c>
      <c r="AK267" s="1">
        <f t="shared" si="150"/>
        <v>1</v>
      </c>
      <c r="AL267" s="1">
        <f t="shared" si="151"/>
        <v>0</v>
      </c>
      <c r="AM267" s="1">
        <f t="shared" si="152"/>
        <v>0</v>
      </c>
      <c r="AN267" s="1">
        <f t="shared" si="153"/>
        <v>8</v>
      </c>
      <c r="AO267" s="1">
        <f t="shared" si="154"/>
        <v>0</v>
      </c>
      <c r="AP267" s="1">
        <f t="shared" si="155"/>
        <v>0</v>
      </c>
      <c r="AQ267" s="1">
        <f t="shared" si="156"/>
        <v>3</v>
      </c>
      <c r="AR267" s="1">
        <f t="shared" si="157"/>
        <v>1</v>
      </c>
      <c r="AS267" s="1">
        <f t="shared" si="158"/>
        <v>0</v>
      </c>
      <c r="AT267" s="1">
        <f t="shared" si="159"/>
        <v>0</v>
      </c>
      <c r="AU267" s="1">
        <f t="shared" si="160"/>
        <v>0</v>
      </c>
      <c r="AX267" t="s">
        <v>220</v>
      </c>
      <c r="AY267" t="s">
        <v>213</v>
      </c>
      <c r="AZ267">
        <v>1</v>
      </c>
      <c r="BA267">
        <v>85</v>
      </c>
      <c r="BB267">
        <v>1</v>
      </c>
      <c r="BC267">
        <v>14</v>
      </c>
      <c r="BD267">
        <v>16</v>
      </c>
      <c r="BE267">
        <v>16.9411764705882</v>
      </c>
      <c r="BF267">
        <v>0.875</v>
      </c>
      <c r="BG267">
        <v>0.375</v>
      </c>
      <c r="BH267">
        <v>0.5625</v>
      </c>
      <c r="BI267">
        <v>6.25E-2</v>
      </c>
      <c r="BJ267">
        <v>4</v>
      </c>
      <c r="BK267">
        <v>6</v>
      </c>
      <c r="BL267">
        <v>6.3529411764705896</v>
      </c>
      <c r="BM267">
        <v>0.66666666666666696</v>
      </c>
      <c r="BN267">
        <v>9</v>
      </c>
      <c r="BO267">
        <v>9</v>
      </c>
      <c r="BP267">
        <v>9.5294117647058805</v>
      </c>
      <c r="BQ267">
        <v>1</v>
      </c>
      <c r="BR267">
        <v>1</v>
      </c>
      <c r="BS267">
        <v>1</v>
      </c>
      <c r="BT267">
        <v>1.0588235294117601</v>
      </c>
      <c r="BU267">
        <v>1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1</v>
      </c>
      <c r="CM267">
        <v>1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8</v>
      </c>
      <c r="CU267">
        <v>8</v>
      </c>
      <c r="CV267">
        <v>1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3</v>
      </c>
      <c r="DD267">
        <v>4</v>
      </c>
      <c r="DE267">
        <v>0.75</v>
      </c>
      <c r="DF267">
        <v>1</v>
      </c>
      <c r="DG267">
        <v>1</v>
      </c>
      <c r="DH267">
        <v>1</v>
      </c>
      <c r="DI267">
        <v>0</v>
      </c>
      <c r="DJ267">
        <v>0</v>
      </c>
      <c r="DK267">
        <v>0</v>
      </c>
      <c r="DL267">
        <v>0</v>
      </c>
      <c r="DM267">
        <v>1</v>
      </c>
      <c r="DN267">
        <v>0</v>
      </c>
      <c r="DO267">
        <v>0</v>
      </c>
      <c r="DP267">
        <v>0</v>
      </c>
      <c r="DQ267">
        <v>0</v>
      </c>
    </row>
    <row r="268" spans="1:121">
      <c r="A268" s="2" t="s">
        <v>119</v>
      </c>
      <c r="B268" s="2">
        <f>VLOOKUP(B254,Z254:AU287,19,FALSE)</f>
        <v>1</v>
      </c>
      <c r="C268" s="52"/>
      <c r="D268" s="29">
        <f>B261</f>
        <v>8</v>
      </c>
      <c r="E268" s="30"/>
      <c r="F268" s="30"/>
      <c r="G268" s="30"/>
      <c r="H268" s="30"/>
      <c r="I268" s="31"/>
      <c r="J268" s="35">
        <f>B262</f>
        <v>3</v>
      </c>
      <c r="K268" s="30"/>
      <c r="L268" s="30"/>
      <c r="M268" s="30"/>
      <c r="N268" s="30"/>
      <c r="O268" s="30"/>
      <c r="P268" s="30"/>
      <c r="Q268" s="31"/>
      <c r="R268" s="35">
        <f>B263</f>
        <v>0</v>
      </c>
      <c r="S268" s="30"/>
      <c r="T268" s="30"/>
      <c r="U268" s="30"/>
      <c r="V268" s="30"/>
      <c r="W268" s="37"/>
      <c r="Z268" t="s">
        <v>90</v>
      </c>
      <c r="AA268" t="s">
        <v>79</v>
      </c>
      <c r="AB268">
        <v>1</v>
      </c>
      <c r="AC268">
        <v>92</v>
      </c>
      <c r="AD268">
        <v>1</v>
      </c>
      <c r="AE268">
        <v>29</v>
      </c>
      <c r="AF268" s="1">
        <f t="shared" si="145"/>
        <v>0</v>
      </c>
      <c r="AG268" s="1">
        <f t="shared" si="146"/>
        <v>0</v>
      </c>
      <c r="AH268" s="1">
        <f t="shared" si="147"/>
        <v>1</v>
      </c>
      <c r="AI268" s="1">
        <f t="shared" si="148"/>
        <v>1</v>
      </c>
      <c r="AJ268" s="1">
        <f t="shared" si="149"/>
        <v>0</v>
      </c>
      <c r="AK268" s="1">
        <f t="shared" si="150"/>
        <v>8</v>
      </c>
      <c r="AL268" s="1">
        <f t="shared" si="151"/>
        <v>3</v>
      </c>
      <c r="AM268" s="1">
        <f t="shared" si="152"/>
        <v>0</v>
      </c>
      <c r="AN268" s="1">
        <f t="shared" si="153"/>
        <v>10</v>
      </c>
      <c r="AO268" s="1">
        <f t="shared" si="154"/>
        <v>0</v>
      </c>
      <c r="AP268" s="1">
        <f t="shared" si="155"/>
        <v>0</v>
      </c>
      <c r="AQ268" s="1">
        <f t="shared" si="156"/>
        <v>4</v>
      </c>
      <c r="AR268" s="1">
        <f t="shared" si="157"/>
        <v>1</v>
      </c>
      <c r="AS268" s="1">
        <f t="shared" si="158"/>
        <v>0</v>
      </c>
      <c r="AT268" s="1">
        <f t="shared" si="159"/>
        <v>0</v>
      </c>
      <c r="AU268" s="1">
        <f t="shared" si="160"/>
        <v>0</v>
      </c>
      <c r="AX268" t="s">
        <v>90</v>
      </c>
      <c r="AY268" t="s">
        <v>79</v>
      </c>
      <c r="AZ268">
        <v>1</v>
      </c>
      <c r="BA268">
        <v>92</v>
      </c>
      <c r="BB268">
        <v>1</v>
      </c>
      <c r="BC268">
        <v>29</v>
      </c>
      <c r="BD268">
        <v>45</v>
      </c>
      <c r="BE268">
        <v>44.021739130434803</v>
      </c>
      <c r="BF268">
        <v>0.64444444444444404</v>
      </c>
      <c r="BG268">
        <v>0.24390243902438999</v>
      </c>
      <c r="BH268">
        <v>0.63414634146341498</v>
      </c>
      <c r="BI268">
        <v>0.12195121951219499</v>
      </c>
      <c r="BJ268">
        <v>5</v>
      </c>
      <c r="BK268">
        <v>10</v>
      </c>
      <c r="BL268">
        <v>9.7826086956521703</v>
      </c>
      <c r="BM268">
        <v>0.5</v>
      </c>
      <c r="BN268">
        <v>21</v>
      </c>
      <c r="BO268">
        <v>26</v>
      </c>
      <c r="BP268">
        <v>25.434782608695599</v>
      </c>
      <c r="BQ268">
        <v>0.80769230769230804</v>
      </c>
      <c r="BR268">
        <v>2</v>
      </c>
      <c r="BS268">
        <v>5</v>
      </c>
      <c r="BT268">
        <v>4.8913043478260896</v>
      </c>
      <c r="BU268">
        <v>0.4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1</v>
      </c>
      <c r="CC268">
        <v>4</v>
      </c>
      <c r="CD268">
        <v>0.25</v>
      </c>
      <c r="CE268">
        <v>1</v>
      </c>
      <c r="CF268">
        <v>1</v>
      </c>
      <c r="CG268">
        <v>1</v>
      </c>
      <c r="CH268">
        <v>0</v>
      </c>
      <c r="CI268">
        <v>0</v>
      </c>
      <c r="CJ268">
        <v>0</v>
      </c>
      <c r="CK268">
        <v>8</v>
      </c>
      <c r="CL268">
        <v>12</v>
      </c>
      <c r="CM268">
        <v>0.66666666666666696</v>
      </c>
      <c r="CN268">
        <v>3</v>
      </c>
      <c r="CO268">
        <v>4</v>
      </c>
      <c r="CP268">
        <v>0.75</v>
      </c>
      <c r="CQ268">
        <v>0</v>
      </c>
      <c r="CR268">
        <v>0</v>
      </c>
      <c r="CS268">
        <v>0</v>
      </c>
      <c r="CT268">
        <v>10</v>
      </c>
      <c r="CU268">
        <v>10</v>
      </c>
      <c r="CV268">
        <v>1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4</v>
      </c>
      <c r="DD268">
        <v>8</v>
      </c>
      <c r="DE268">
        <v>0.5</v>
      </c>
      <c r="DF268">
        <v>1</v>
      </c>
      <c r="DG268">
        <v>2</v>
      </c>
      <c r="DH268">
        <v>0.5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</row>
    <row r="269" spans="1:121">
      <c r="A269" s="2" t="s">
        <v>120</v>
      </c>
      <c r="B269" s="2">
        <f>VLOOKUP(B254,Z254:AU287,20,FALSE)</f>
        <v>0</v>
      </c>
      <c r="C269" s="52"/>
      <c r="D269" s="16"/>
      <c r="E269" s="5"/>
      <c r="F269" s="5"/>
      <c r="G269" s="5"/>
      <c r="H269" s="5"/>
      <c r="I269" s="22"/>
      <c r="J269" s="25"/>
      <c r="K269" s="5"/>
      <c r="L269" s="5"/>
      <c r="M269" s="5"/>
      <c r="N269" s="5"/>
      <c r="O269" s="5"/>
      <c r="P269" s="5"/>
      <c r="Q269" s="22"/>
      <c r="R269" s="25"/>
      <c r="S269" s="5"/>
      <c r="T269" s="5"/>
      <c r="U269" s="5"/>
      <c r="V269" s="5"/>
      <c r="W269" s="6"/>
      <c r="Z269" t="s">
        <v>136</v>
      </c>
      <c r="AA269" t="s">
        <v>79</v>
      </c>
      <c r="AB269">
        <v>1</v>
      </c>
      <c r="AC269">
        <v>80</v>
      </c>
      <c r="AD269">
        <v>1</v>
      </c>
      <c r="AE269">
        <v>20</v>
      </c>
      <c r="AF269" s="1">
        <f t="shared" si="145"/>
        <v>0</v>
      </c>
      <c r="AG269" s="1">
        <f t="shared" si="146"/>
        <v>1</v>
      </c>
      <c r="AH269" s="1">
        <f t="shared" si="147"/>
        <v>0</v>
      </c>
      <c r="AI269" s="1">
        <f t="shared" si="148"/>
        <v>0</v>
      </c>
      <c r="AJ269" s="1">
        <f t="shared" si="149"/>
        <v>4</v>
      </c>
      <c r="AK269" s="1">
        <f t="shared" si="150"/>
        <v>0</v>
      </c>
      <c r="AL269" s="1">
        <f t="shared" si="151"/>
        <v>0</v>
      </c>
      <c r="AM269" s="1">
        <f t="shared" si="152"/>
        <v>3</v>
      </c>
      <c r="AN269" s="1">
        <f t="shared" si="153"/>
        <v>0</v>
      </c>
      <c r="AO269" s="1">
        <f t="shared" si="154"/>
        <v>0</v>
      </c>
      <c r="AP269" s="1">
        <f t="shared" si="155"/>
        <v>8</v>
      </c>
      <c r="AQ269" s="1">
        <f t="shared" si="156"/>
        <v>0</v>
      </c>
      <c r="AR269" s="1">
        <f t="shared" si="157"/>
        <v>0</v>
      </c>
      <c r="AS269" s="1">
        <f t="shared" si="158"/>
        <v>4</v>
      </c>
      <c r="AT269" s="1">
        <f t="shared" si="159"/>
        <v>0</v>
      </c>
      <c r="AU269" s="1">
        <f t="shared" si="160"/>
        <v>0</v>
      </c>
      <c r="AX269" t="s">
        <v>136</v>
      </c>
      <c r="AY269" t="s">
        <v>79</v>
      </c>
      <c r="AZ269">
        <v>1</v>
      </c>
      <c r="BA269">
        <v>80</v>
      </c>
      <c r="BB269">
        <v>1</v>
      </c>
      <c r="BC269">
        <v>20</v>
      </c>
      <c r="BD269">
        <v>31</v>
      </c>
      <c r="BE269">
        <v>34.875</v>
      </c>
      <c r="BF269">
        <v>0.64516129032258096</v>
      </c>
      <c r="BG269">
        <v>0.25806451612903197</v>
      </c>
      <c r="BH269">
        <v>0.54838709677419395</v>
      </c>
      <c r="BI269">
        <v>0.19354838709677399</v>
      </c>
      <c r="BJ269">
        <v>4</v>
      </c>
      <c r="BK269">
        <v>8</v>
      </c>
      <c r="BL269">
        <v>9</v>
      </c>
      <c r="BM269">
        <v>0.5</v>
      </c>
      <c r="BN269">
        <v>11</v>
      </c>
      <c r="BO269">
        <v>17</v>
      </c>
      <c r="BP269">
        <v>19.125</v>
      </c>
      <c r="BQ269">
        <v>0.64705882352941202</v>
      </c>
      <c r="BR269">
        <v>5</v>
      </c>
      <c r="BS269">
        <v>6</v>
      </c>
      <c r="BT269">
        <v>6.75</v>
      </c>
      <c r="BU269">
        <v>0.83333333333333304</v>
      </c>
      <c r="BV269">
        <v>0</v>
      </c>
      <c r="BW269">
        <v>0</v>
      </c>
      <c r="BX269">
        <v>0</v>
      </c>
      <c r="BY269">
        <v>1</v>
      </c>
      <c r="BZ269">
        <v>1</v>
      </c>
      <c r="CA269">
        <v>1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4</v>
      </c>
      <c r="CI269">
        <v>5</v>
      </c>
      <c r="CJ269">
        <v>0.8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3</v>
      </c>
      <c r="CR269">
        <v>6</v>
      </c>
      <c r="CS269">
        <v>0.5</v>
      </c>
      <c r="CT269">
        <v>0</v>
      </c>
      <c r="CU269">
        <v>0</v>
      </c>
      <c r="CV269">
        <v>0</v>
      </c>
      <c r="CW269">
        <v>0</v>
      </c>
      <c r="CX269">
        <v>1</v>
      </c>
      <c r="CY269">
        <v>0</v>
      </c>
      <c r="CZ269">
        <v>8</v>
      </c>
      <c r="DA269">
        <v>10</v>
      </c>
      <c r="DB269">
        <v>0.8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4</v>
      </c>
      <c r="DJ269">
        <v>8</v>
      </c>
      <c r="DK269">
        <v>0.5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</row>
    <row r="270" spans="1:121">
      <c r="A270" s="2" t="s">
        <v>121</v>
      </c>
      <c r="B270" s="2">
        <f>VLOOKUP(B254,Z254:AU287,21,FALSE)</f>
        <v>0</v>
      </c>
      <c r="C270" s="52"/>
      <c r="D270" s="16"/>
      <c r="E270" s="5"/>
      <c r="F270" s="5"/>
      <c r="G270" s="5"/>
      <c r="H270" s="5"/>
      <c r="I270" s="22"/>
      <c r="J270" s="25"/>
      <c r="K270" s="5"/>
      <c r="L270" s="5"/>
      <c r="M270" s="5"/>
      <c r="N270" s="5"/>
      <c r="O270" s="5"/>
      <c r="P270" s="5"/>
      <c r="Q270" s="22"/>
      <c r="R270" s="25"/>
      <c r="S270" s="5"/>
      <c r="T270" s="5"/>
      <c r="U270" s="5"/>
      <c r="V270" s="5"/>
      <c r="W270" s="6"/>
      <c r="Z270" t="s">
        <v>93</v>
      </c>
      <c r="AA270" t="s">
        <v>79</v>
      </c>
      <c r="AB270">
        <v>1</v>
      </c>
      <c r="AC270">
        <v>96</v>
      </c>
      <c r="AD270">
        <v>1</v>
      </c>
      <c r="AE270">
        <v>11</v>
      </c>
      <c r="AF270" s="1">
        <f t="shared" si="145"/>
        <v>0</v>
      </c>
      <c r="AG270" s="1">
        <f t="shared" si="146"/>
        <v>0</v>
      </c>
      <c r="AH270" s="1">
        <f t="shared" si="147"/>
        <v>0</v>
      </c>
      <c r="AI270" s="1">
        <f t="shared" si="148"/>
        <v>0</v>
      </c>
      <c r="AJ270" s="1">
        <f t="shared" si="149"/>
        <v>0</v>
      </c>
      <c r="AK270" s="1">
        <f t="shared" si="150"/>
        <v>1</v>
      </c>
      <c r="AL270" s="1">
        <f t="shared" si="151"/>
        <v>2</v>
      </c>
      <c r="AM270" s="1">
        <f t="shared" si="152"/>
        <v>1</v>
      </c>
      <c r="AN270" s="1">
        <f t="shared" si="153"/>
        <v>2</v>
      </c>
      <c r="AO270" s="1">
        <f t="shared" si="154"/>
        <v>3</v>
      </c>
      <c r="AP270" s="1">
        <f t="shared" si="155"/>
        <v>1</v>
      </c>
      <c r="AQ270" s="1">
        <f t="shared" si="156"/>
        <v>0</v>
      </c>
      <c r="AR270" s="1">
        <f t="shared" si="157"/>
        <v>0</v>
      </c>
      <c r="AS270" s="1">
        <f t="shared" si="158"/>
        <v>1</v>
      </c>
      <c r="AT270" s="1">
        <f t="shared" si="159"/>
        <v>0</v>
      </c>
      <c r="AU270" s="1">
        <f t="shared" si="160"/>
        <v>0</v>
      </c>
      <c r="AX270" t="s">
        <v>93</v>
      </c>
      <c r="AY270" t="s">
        <v>79</v>
      </c>
      <c r="AZ270">
        <v>1</v>
      </c>
      <c r="BA270">
        <v>96</v>
      </c>
      <c r="BB270">
        <v>1</v>
      </c>
      <c r="BC270">
        <v>11</v>
      </c>
      <c r="BD270">
        <v>19</v>
      </c>
      <c r="BE270">
        <v>17.8125</v>
      </c>
      <c r="BF270">
        <v>0.57894736842105299</v>
      </c>
      <c r="BG270">
        <v>5.5555555555555601E-2</v>
      </c>
      <c r="BH270">
        <v>0.94444444444444398</v>
      </c>
      <c r="BI270">
        <v>0</v>
      </c>
      <c r="BJ270">
        <v>1</v>
      </c>
      <c r="BK270">
        <v>1</v>
      </c>
      <c r="BL270">
        <v>0.9375</v>
      </c>
      <c r="BM270">
        <v>1</v>
      </c>
      <c r="BN270">
        <v>10</v>
      </c>
      <c r="BO270">
        <v>17</v>
      </c>
      <c r="BP270">
        <v>15.9375</v>
      </c>
      <c r="BQ270">
        <v>0.58823529411764697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1</v>
      </c>
      <c r="CL270">
        <v>2</v>
      </c>
      <c r="CM270">
        <v>0.5</v>
      </c>
      <c r="CN270">
        <v>2</v>
      </c>
      <c r="CO270">
        <v>2</v>
      </c>
      <c r="CP270">
        <v>1</v>
      </c>
      <c r="CQ270">
        <v>1</v>
      </c>
      <c r="CR270">
        <v>2</v>
      </c>
      <c r="CS270">
        <v>0.5</v>
      </c>
      <c r="CT270">
        <v>2</v>
      </c>
      <c r="CU270">
        <v>4</v>
      </c>
      <c r="CV270">
        <v>0.5</v>
      </c>
      <c r="CW270">
        <v>3</v>
      </c>
      <c r="CX270">
        <v>5</v>
      </c>
      <c r="CY270">
        <v>0.6</v>
      </c>
      <c r="CZ270">
        <v>1</v>
      </c>
      <c r="DA270">
        <v>2</v>
      </c>
      <c r="DB270">
        <v>0.5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1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</row>
    <row r="271" spans="1:121">
      <c r="A271" s="2" t="s">
        <v>122</v>
      </c>
      <c r="B271" s="2">
        <f>VLOOKUP(B254,Z254:AU287,22,FALSE)</f>
        <v>0</v>
      </c>
      <c r="C271" s="52"/>
      <c r="D271" s="16"/>
      <c r="E271" s="5"/>
      <c r="F271" s="5"/>
      <c r="G271" s="5"/>
      <c r="H271" s="5"/>
      <c r="I271" s="22"/>
      <c r="J271" s="25"/>
      <c r="K271" s="5"/>
      <c r="L271" s="5"/>
      <c r="M271" s="5"/>
      <c r="N271" s="5"/>
      <c r="O271" s="5"/>
      <c r="P271" s="5"/>
      <c r="Q271" s="22"/>
      <c r="R271" s="25"/>
      <c r="S271" s="5"/>
      <c r="T271" s="5"/>
      <c r="U271" s="5"/>
      <c r="V271" s="5"/>
      <c r="W271" s="6"/>
      <c r="Z271" t="s">
        <v>221</v>
      </c>
      <c r="AA271" t="s">
        <v>213</v>
      </c>
      <c r="AB271">
        <v>1</v>
      </c>
      <c r="AC271">
        <v>96</v>
      </c>
      <c r="AD271">
        <v>1</v>
      </c>
      <c r="AE271">
        <v>39</v>
      </c>
      <c r="AF271" s="1">
        <f t="shared" si="145"/>
        <v>0</v>
      </c>
      <c r="AG271" s="1">
        <f t="shared" si="146"/>
        <v>1</v>
      </c>
      <c r="AH271" s="1">
        <f t="shared" si="147"/>
        <v>0</v>
      </c>
      <c r="AI271" s="1">
        <f t="shared" si="148"/>
        <v>1</v>
      </c>
      <c r="AJ271" s="1">
        <f t="shared" si="149"/>
        <v>7</v>
      </c>
      <c r="AK271" s="1">
        <f t="shared" si="150"/>
        <v>0</v>
      </c>
      <c r="AL271" s="1">
        <f t="shared" si="151"/>
        <v>0</v>
      </c>
      <c r="AM271" s="1">
        <f t="shared" si="152"/>
        <v>5</v>
      </c>
      <c r="AN271" s="1">
        <f t="shared" si="153"/>
        <v>0</v>
      </c>
      <c r="AO271" s="1">
        <f t="shared" si="154"/>
        <v>0</v>
      </c>
      <c r="AP271" s="1">
        <f t="shared" si="155"/>
        <v>12</v>
      </c>
      <c r="AQ271" s="1">
        <f t="shared" si="156"/>
        <v>0</v>
      </c>
      <c r="AR271" s="1">
        <f t="shared" si="157"/>
        <v>0</v>
      </c>
      <c r="AS271" s="1">
        <f t="shared" si="158"/>
        <v>13</v>
      </c>
      <c r="AT271" s="1">
        <f t="shared" si="159"/>
        <v>0</v>
      </c>
      <c r="AU271" s="1">
        <f t="shared" si="160"/>
        <v>0</v>
      </c>
      <c r="AX271" t="s">
        <v>221</v>
      </c>
      <c r="AY271" t="s">
        <v>213</v>
      </c>
      <c r="AZ271">
        <v>1</v>
      </c>
      <c r="BA271">
        <v>96</v>
      </c>
      <c r="BB271">
        <v>1</v>
      </c>
      <c r="BC271">
        <v>39</v>
      </c>
      <c r="BD271">
        <v>57</v>
      </c>
      <c r="BE271">
        <v>53.4375</v>
      </c>
      <c r="BF271">
        <v>0.68421052631578905</v>
      </c>
      <c r="BG271">
        <v>0.36842105263157898</v>
      </c>
      <c r="BH271">
        <v>0.43859649122806998</v>
      </c>
      <c r="BI271">
        <v>0.19298245614035101</v>
      </c>
      <c r="BJ271">
        <v>13</v>
      </c>
      <c r="BK271">
        <v>21</v>
      </c>
      <c r="BL271">
        <v>19.6875</v>
      </c>
      <c r="BM271">
        <v>0.61904761904761896</v>
      </c>
      <c r="BN271">
        <v>17</v>
      </c>
      <c r="BO271">
        <v>25</v>
      </c>
      <c r="BP271">
        <v>23.4375</v>
      </c>
      <c r="BQ271">
        <v>0.68</v>
      </c>
      <c r="BR271">
        <v>9</v>
      </c>
      <c r="BS271">
        <v>11</v>
      </c>
      <c r="BT271">
        <v>10.3125</v>
      </c>
      <c r="BU271">
        <v>0.81818181818181801</v>
      </c>
      <c r="BV271">
        <v>0</v>
      </c>
      <c r="BW271">
        <v>0</v>
      </c>
      <c r="BX271">
        <v>0</v>
      </c>
      <c r="BY271">
        <v>1</v>
      </c>
      <c r="BZ271">
        <v>1</v>
      </c>
      <c r="CA271">
        <v>1</v>
      </c>
      <c r="CB271">
        <v>0</v>
      </c>
      <c r="CC271">
        <v>0</v>
      </c>
      <c r="CD271">
        <v>0</v>
      </c>
      <c r="CE271">
        <v>1</v>
      </c>
      <c r="CF271">
        <v>2</v>
      </c>
      <c r="CG271">
        <v>0.5</v>
      </c>
      <c r="CH271">
        <v>7</v>
      </c>
      <c r="CI271">
        <v>8</v>
      </c>
      <c r="CJ271">
        <v>0.875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5</v>
      </c>
      <c r="CR271">
        <v>11</v>
      </c>
      <c r="CS271">
        <v>0.45454545454545497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12</v>
      </c>
      <c r="DA271">
        <v>14</v>
      </c>
      <c r="DB271">
        <v>0.85714285714285698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13</v>
      </c>
      <c r="DJ271">
        <v>21</v>
      </c>
      <c r="DK271">
        <v>0.61904761904761896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</row>
    <row r="272" spans="1:121">
      <c r="C272" s="52"/>
      <c r="D272" s="32"/>
      <c r="E272" s="33"/>
      <c r="F272" s="33"/>
      <c r="G272" s="33"/>
      <c r="H272" s="33"/>
      <c r="I272" s="34"/>
      <c r="J272" s="36"/>
      <c r="K272" s="33"/>
      <c r="L272" s="33"/>
      <c r="M272" s="33"/>
      <c r="N272" s="33"/>
      <c r="O272" s="33"/>
      <c r="P272" s="33"/>
      <c r="Q272" s="34"/>
      <c r="R272" s="36"/>
      <c r="S272" s="33"/>
      <c r="T272" s="33"/>
      <c r="U272" s="33"/>
      <c r="V272" s="33"/>
      <c r="W272" s="38"/>
      <c r="Z272" t="s">
        <v>222</v>
      </c>
      <c r="AA272" t="s">
        <v>213</v>
      </c>
      <c r="AB272">
        <v>1</v>
      </c>
      <c r="AC272">
        <v>96</v>
      </c>
      <c r="AD272">
        <v>1</v>
      </c>
      <c r="AE272">
        <v>36</v>
      </c>
      <c r="AF272" s="1">
        <f t="shared" si="145"/>
        <v>0</v>
      </c>
      <c r="AG272" s="1">
        <f t="shared" si="146"/>
        <v>0</v>
      </c>
      <c r="AH272" s="1">
        <f t="shared" si="147"/>
        <v>4</v>
      </c>
      <c r="AI272" s="1">
        <f t="shared" si="148"/>
        <v>1</v>
      </c>
      <c r="AJ272" s="1">
        <f t="shared" si="149"/>
        <v>0</v>
      </c>
      <c r="AK272" s="1">
        <f t="shared" si="150"/>
        <v>1</v>
      </c>
      <c r="AL272" s="1">
        <f t="shared" si="151"/>
        <v>4</v>
      </c>
      <c r="AM272" s="1">
        <f t="shared" si="152"/>
        <v>2</v>
      </c>
      <c r="AN272" s="1">
        <f t="shared" si="153"/>
        <v>3</v>
      </c>
      <c r="AO272" s="1">
        <f t="shared" si="154"/>
        <v>11</v>
      </c>
      <c r="AP272" s="1">
        <f t="shared" si="155"/>
        <v>3</v>
      </c>
      <c r="AQ272" s="1">
        <f t="shared" si="156"/>
        <v>0</v>
      </c>
      <c r="AR272" s="1">
        <f t="shared" si="157"/>
        <v>6</v>
      </c>
      <c r="AS272" s="1">
        <f t="shared" si="158"/>
        <v>1</v>
      </c>
      <c r="AT272" s="1">
        <f t="shared" si="159"/>
        <v>0</v>
      </c>
      <c r="AU272" s="1">
        <f t="shared" si="160"/>
        <v>0</v>
      </c>
      <c r="AX272" t="s">
        <v>222</v>
      </c>
      <c r="AY272" t="s">
        <v>213</v>
      </c>
      <c r="AZ272">
        <v>1</v>
      </c>
      <c r="BA272">
        <v>96</v>
      </c>
      <c r="BB272">
        <v>1</v>
      </c>
      <c r="BC272">
        <v>36</v>
      </c>
      <c r="BD272">
        <v>44</v>
      </c>
      <c r="BE272">
        <v>41.25</v>
      </c>
      <c r="BF272">
        <v>0.81818181818181801</v>
      </c>
      <c r="BG272">
        <v>0.22727272727272699</v>
      </c>
      <c r="BH272">
        <v>0.61363636363636398</v>
      </c>
      <c r="BI272">
        <v>0.15909090909090901</v>
      </c>
      <c r="BJ272">
        <v>7</v>
      </c>
      <c r="BK272">
        <v>10</v>
      </c>
      <c r="BL272">
        <v>9.375</v>
      </c>
      <c r="BM272">
        <v>0.7</v>
      </c>
      <c r="BN272">
        <v>24</v>
      </c>
      <c r="BO272">
        <v>27</v>
      </c>
      <c r="BP272">
        <v>25.3125</v>
      </c>
      <c r="BQ272">
        <v>0.88888888888888895</v>
      </c>
      <c r="BR272">
        <v>5</v>
      </c>
      <c r="BS272">
        <v>7</v>
      </c>
      <c r="BT272">
        <v>6.5625</v>
      </c>
      <c r="BU272">
        <v>0.71428571428571397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4</v>
      </c>
      <c r="CC272">
        <v>5</v>
      </c>
      <c r="CD272">
        <v>0.8</v>
      </c>
      <c r="CE272">
        <v>1</v>
      </c>
      <c r="CF272">
        <v>1</v>
      </c>
      <c r="CG272">
        <v>1</v>
      </c>
      <c r="CH272">
        <v>0</v>
      </c>
      <c r="CI272">
        <v>1</v>
      </c>
      <c r="CJ272">
        <v>0</v>
      </c>
      <c r="CK272">
        <v>1</v>
      </c>
      <c r="CL272">
        <v>1</v>
      </c>
      <c r="CM272">
        <v>1</v>
      </c>
      <c r="CN272">
        <v>4</v>
      </c>
      <c r="CO272">
        <v>6</v>
      </c>
      <c r="CP272">
        <v>0.66666666666666696</v>
      </c>
      <c r="CQ272">
        <v>2</v>
      </c>
      <c r="CR272">
        <v>2</v>
      </c>
      <c r="CS272">
        <v>1</v>
      </c>
      <c r="CT272">
        <v>3</v>
      </c>
      <c r="CU272">
        <v>3</v>
      </c>
      <c r="CV272">
        <v>1</v>
      </c>
      <c r="CW272">
        <v>11</v>
      </c>
      <c r="CX272">
        <v>12</v>
      </c>
      <c r="CY272">
        <v>0.91666666666666696</v>
      </c>
      <c r="CZ272">
        <v>3</v>
      </c>
      <c r="DA272">
        <v>3</v>
      </c>
      <c r="DB272">
        <v>1</v>
      </c>
      <c r="DC272">
        <v>0</v>
      </c>
      <c r="DD272">
        <v>1</v>
      </c>
      <c r="DE272">
        <v>0</v>
      </c>
      <c r="DF272">
        <v>6</v>
      </c>
      <c r="DG272">
        <v>6</v>
      </c>
      <c r="DH272">
        <v>1</v>
      </c>
      <c r="DI272">
        <v>1</v>
      </c>
      <c r="DJ272">
        <v>2</v>
      </c>
      <c r="DK272">
        <v>0.5</v>
      </c>
      <c r="DL272">
        <v>0</v>
      </c>
      <c r="DM272">
        <v>1</v>
      </c>
      <c r="DN272">
        <v>0</v>
      </c>
      <c r="DO272">
        <v>0</v>
      </c>
      <c r="DP272">
        <v>0</v>
      </c>
      <c r="DQ272">
        <v>0</v>
      </c>
    </row>
    <row r="273" spans="3:121">
      <c r="C273" s="51"/>
      <c r="D273" s="39">
        <f>B258</f>
        <v>1</v>
      </c>
      <c r="E273" s="40"/>
      <c r="F273" s="40"/>
      <c r="G273" s="40"/>
      <c r="H273" s="40"/>
      <c r="I273" s="41"/>
      <c r="J273" s="40">
        <f>B259</f>
        <v>1</v>
      </c>
      <c r="K273" s="40"/>
      <c r="L273" s="40"/>
      <c r="M273" s="40"/>
      <c r="N273" s="40"/>
      <c r="O273" s="40"/>
      <c r="P273" s="40"/>
      <c r="Q273" s="41"/>
      <c r="R273" s="42">
        <f>B260</f>
        <v>0</v>
      </c>
      <c r="S273" s="40"/>
      <c r="T273" s="40"/>
      <c r="U273" s="40"/>
      <c r="V273" s="40"/>
      <c r="W273" s="43"/>
      <c r="Z273" t="s">
        <v>189</v>
      </c>
      <c r="AA273" t="s">
        <v>79</v>
      </c>
      <c r="AB273">
        <v>1</v>
      </c>
      <c r="AC273">
        <v>61</v>
      </c>
      <c r="AD273">
        <v>1</v>
      </c>
      <c r="AE273">
        <v>19</v>
      </c>
      <c r="AF273" s="1">
        <f t="shared" si="145"/>
        <v>0</v>
      </c>
      <c r="AG273" s="1">
        <f t="shared" si="146"/>
        <v>0</v>
      </c>
      <c r="AH273" s="1">
        <f t="shared" si="147"/>
        <v>2</v>
      </c>
      <c r="AI273" s="1">
        <f t="shared" si="148"/>
        <v>3</v>
      </c>
      <c r="AJ273" s="1">
        <f t="shared" si="149"/>
        <v>0</v>
      </c>
      <c r="AK273" s="1">
        <f t="shared" si="150"/>
        <v>2</v>
      </c>
      <c r="AL273" s="1">
        <f t="shared" si="151"/>
        <v>2</v>
      </c>
      <c r="AM273" s="1">
        <f t="shared" si="152"/>
        <v>4</v>
      </c>
      <c r="AN273" s="1">
        <f t="shared" si="153"/>
        <v>2</v>
      </c>
      <c r="AO273" s="1">
        <f t="shared" si="154"/>
        <v>2</v>
      </c>
      <c r="AP273" s="1">
        <f t="shared" si="155"/>
        <v>1</v>
      </c>
      <c r="AQ273" s="1">
        <f t="shared" si="156"/>
        <v>1</v>
      </c>
      <c r="AR273" s="1">
        <f t="shared" si="157"/>
        <v>0</v>
      </c>
      <c r="AS273" s="1">
        <f t="shared" si="158"/>
        <v>0</v>
      </c>
      <c r="AT273" s="1">
        <f t="shared" si="159"/>
        <v>0</v>
      </c>
      <c r="AU273" s="1">
        <f t="shared" si="160"/>
        <v>0</v>
      </c>
      <c r="AX273" t="s">
        <v>189</v>
      </c>
      <c r="AY273" t="s">
        <v>79</v>
      </c>
      <c r="AZ273">
        <v>1</v>
      </c>
      <c r="BA273">
        <v>61</v>
      </c>
      <c r="BB273">
        <v>1</v>
      </c>
      <c r="BC273">
        <v>19</v>
      </c>
      <c r="BD273">
        <v>24</v>
      </c>
      <c r="BE273">
        <v>35.409836065573799</v>
      </c>
      <c r="BF273">
        <v>0.79166666666666696</v>
      </c>
      <c r="BG273">
        <v>0.125</v>
      </c>
      <c r="BH273">
        <v>0.66666666666666696</v>
      </c>
      <c r="BI273">
        <v>0.20833333333333301</v>
      </c>
      <c r="BJ273">
        <v>1</v>
      </c>
      <c r="BK273">
        <v>3</v>
      </c>
      <c r="BL273">
        <v>4.4262295081967196</v>
      </c>
      <c r="BM273">
        <v>0.33333333333333298</v>
      </c>
      <c r="BN273">
        <v>13</v>
      </c>
      <c r="BO273">
        <v>16</v>
      </c>
      <c r="BP273">
        <v>23.606557377049199</v>
      </c>
      <c r="BQ273">
        <v>0.8125</v>
      </c>
      <c r="BR273">
        <v>5</v>
      </c>
      <c r="BS273">
        <v>5</v>
      </c>
      <c r="BT273">
        <v>7.3770491803278704</v>
      </c>
      <c r="BU273">
        <v>1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2</v>
      </c>
      <c r="CC273">
        <v>2</v>
      </c>
      <c r="CD273">
        <v>1</v>
      </c>
      <c r="CE273">
        <v>3</v>
      </c>
      <c r="CF273">
        <v>3</v>
      </c>
      <c r="CG273">
        <v>1</v>
      </c>
      <c r="CH273">
        <v>0</v>
      </c>
      <c r="CI273">
        <v>0</v>
      </c>
      <c r="CJ273">
        <v>0</v>
      </c>
      <c r="CK273">
        <v>2</v>
      </c>
      <c r="CL273">
        <v>2</v>
      </c>
      <c r="CM273">
        <v>1</v>
      </c>
      <c r="CN273">
        <v>2</v>
      </c>
      <c r="CO273">
        <v>4</v>
      </c>
      <c r="CP273">
        <v>0.5</v>
      </c>
      <c r="CQ273">
        <v>4</v>
      </c>
      <c r="CR273">
        <v>4</v>
      </c>
      <c r="CS273">
        <v>1</v>
      </c>
      <c r="CT273">
        <v>2</v>
      </c>
      <c r="CU273">
        <v>2</v>
      </c>
      <c r="CV273">
        <v>1</v>
      </c>
      <c r="CW273">
        <v>2</v>
      </c>
      <c r="CX273">
        <v>3</v>
      </c>
      <c r="CY273">
        <v>0.66666666666666696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0</v>
      </c>
      <c r="DG273">
        <v>1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0</v>
      </c>
      <c r="DQ273">
        <v>0</v>
      </c>
    </row>
    <row r="274" spans="3:121">
      <c r="C274" s="51"/>
      <c r="D274" s="16"/>
      <c r="E274" s="5"/>
      <c r="F274" s="5"/>
      <c r="G274" s="5"/>
      <c r="H274" s="5"/>
      <c r="I274" s="22"/>
      <c r="J274" s="5"/>
      <c r="K274" s="5"/>
      <c r="L274" s="5"/>
      <c r="M274" s="5"/>
      <c r="N274" s="5"/>
      <c r="O274" s="5"/>
      <c r="P274" s="5"/>
      <c r="Q274" s="22"/>
      <c r="R274" s="25"/>
      <c r="S274" s="5"/>
      <c r="T274" s="5"/>
      <c r="U274" s="5"/>
      <c r="V274" s="5"/>
      <c r="W274" s="6"/>
      <c r="Z274" t="s">
        <v>223</v>
      </c>
      <c r="AA274" t="s">
        <v>213</v>
      </c>
      <c r="AB274">
        <v>1</v>
      </c>
      <c r="AC274">
        <v>85</v>
      </c>
      <c r="AD274">
        <v>1</v>
      </c>
      <c r="AE274">
        <v>29</v>
      </c>
      <c r="AF274" s="1">
        <f t="shared" si="145"/>
        <v>0</v>
      </c>
      <c r="AG274" s="1">
        <f t="shared" si="146"/>
        <v>0</v>
      </c>
      <c r="AH274" s="1">
        <f t="shared" si="147"/>
        <v>0</v>
      </c>
      <c r="AI274" s="1">
        <f t="shared" si="148"/>
        <v>2</v>
      </c>
      <c r="AJ274" s="1">
        <f t="shared" si="149"/>
        <v>1</v>
      </c>
      <c r="AK274" s="1">
        <f t="shared" si="150"/>
        <v>2</v>
      </c>
      <c r="AL274" s="1">
        <f t="shared" si="151"/>
        <v>2</v>
      </c>
      <c r="AM274" s="1">
        <f t="shared" si="152"/>
        <v>1</v>
      </c>
      <c r="AN274" s="1">
        <f t="shared" si="153"/>
        <v>0</v>
      </c>
      <c r="AO274" s="1">
        <f t="shared" si="154"/>
        <v>7</v>
      </c>
      <c r="AP274" s="1">
        <f t="shared" si="155"/>
        <v>3</v>
      </c>
      <c r="AQ274" s="1">
        <f t="shared" si="156"/>
        <v>0</v>
      </c>
      <c r="AR274" s="1">
        <f t="shared" si="157"/>
        <v>3</v>
      </c>
      <c r="AS274" s="1">
        <f t="shared" si="158"/>
        <v>6</v>
      </c>
      <c r="AT274" s="1">
        <f t="shared" si="159"/>
        <v>2</v>
      </c>
      <c r="AU274" s="1">
        <f t="shared" si="160"/>
        <v>0</v>
      </c>
      <c r="AX274" t="s">
        <v>223</v>
      </c>
      <c r="AY274" t="s">
        <v>213</v>
      </c>
      <c r="AZ274">
        <v>1</v>
      </c>
      <c r="BA274">
        <v>85</v>
      </c>
      <c r="BB274">
        <v>1</v>
      </c>
      <c r="BC274">
        <v>29</v>
      </c>
      <c r="BD274">
        <v>37</v>
      </c>
      <c r="BE274">
        <v>39.176470588235297</v>
      </c>
      <c r="BF274">
        <v>0.78378378378378399</v>
      </c>
      <c r="BG274">
        <v>0.35135135135135098</v>
      </c>
      <c r="BH274">
        <v>0.56756756756756799</v>
      </c>
      <c r="BI274">
        <v>8.1081081081081099E-2</v>
      </c>
      <c r="BJ274">
        <v>11</v>
      </c>
      <c r="BK274">
        <v>13</v>
      </c>
      <c r="BL274">
        <v>13.764705882352899</v>
      </c>
      <c r="BM274">
        <v>0.84615384615384603</v>
      </c>
      <c r="BN274">
        <v>15</v>
      </c>
      <c r="BO274">
        <v>21</v>
      </c>
      <c r="BP274">
        <v>22.235294117647101</v>
      </c>
      <c r="BQ274">
        <v>0.71428571428571397</v>
      </c>
      <c r="BR274">
        <v>3</v>
      </c>
      <c r="BS274">
        <v>3</v>
      </c>
      <c r="BT274">
        <v>3.1764705882352899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2</v>
      </c>
      <c r="CF274">
        <v>2</v>
      </c>
      <c r="CG274">
        <v>1</v>
      </c>
      <c r="CH274">
        <v>1</v>
      </c>
      <c r="CI274">
        <v>1</v>
      </c>
      <c r="CJ274">
        <v>1</v>
      </c>
      <c r="CK274">
        <v>2</v>
      </c>
      <c r="CL274">
        <v>2</v>
      </c>
      <c r="CM274">
        <v>1</v>
      </c>
      <c r="CN274">
        <v>2</v>
      </c>
      <c r="CO274">
        <v>3</v>
      </c>
      <c r="CP274">
        <v>0.66666666666666696</v>
      </c>
      <c r="CQ274">
        <v>1</v>
      </c>
      <c r="CR274">
        <v>3</v>
      </c>
      <c r="CS274">
        <v>0.33333333333333298</v>
      </c>
      <c r="CT274">
        <v>0</v>
      </c>
      <c r="CU274">
        <v>0</v>
      </c>
      <c r="CV274">
        <v>0</v>
      </c>
      <c r="CW274">
        <v>7</v>
      </c>
      <c r="CX274">
        <v>9</v>
      </c>
      <c r="CY274">
        <v>0.77777777777777801</v>
      </c>
      <c r="CZ274">
        <v>3</v>
      </c>
      <c r="DA274">
        <v>4</v>
      </c>
      <c r="DB274">
        <v>0.75</v>
      </c>
      <c r="DC274">
        <v>0</v>
      </c>
      <c r="DD274">
        <v>0</v>
      </c>
      <c r="DE274">
        <v>0</v>
      </c>
      <c r="DF274">
        <v>3</v>
      </c>
      <c r="DG274">
        <v>3</v>
      </c>
      <c r="DH274">
        <v>1</v>
      </c>
      <c r="DI274">
        <v>6</v>
      </c>
      <c r="DJ274">
        <v>7</v>
      </c>
      <c r="DK274">
        <v>0.85714285714285698</v>
      </c>
      <c r="DL274">
        <v>2</v>
      </c>
      <c r="DM274">
        <v>3</v>
      </c>
      <c r="DN274">
        <v>0.66666666666666696</v>
      </c>
      <c r="DO274">
        <v>0</v>
      </c>
      <c r="DP274">
        <v>0</v>
      </c>
      <c r="DQ274">
        <v>0</v>
      </c>
    </row>
    <row r="275" spans="3:121">
      <c r="C275" s="51"/>
      <c r="D275" s="16"/>
      <c r="E275" s="5"/>
      <c r="F275" s="5"/>
      <c r="G275" s="5"/>
      <c r="H275" s="5"/>
      <c r="I275" s="22"/>
      <c r="J275" s="5"/>
      <c r="K275" s="5"/>
      <c r="L275" s="5"/>
      <c r="M275" s="5"/>
      <c r="N275" s="5"/>
      <c r="O275" s="5"/>
      <c r="P275" s="5"/>
      <c r="Q275" s="22"/>
      <c r="R275" s="25"/>
      <c r="S275" s="5"/>
      <c r="T275" s="5"/>
      <c r="U275" s="5"/>
      <c r="V275" s="5"/>
      <c r="W275" s="6"/>
      <c r="Z275" t="s">
        <v>95</v>
      </c>
      <c r="AA275" t="s">
        <v>79</v>
      </c>
      <c r="AB275">
        <v>1</v>
      </c>
      <c r="AC275">
        <v>96</v>
      </c>
      <c r="AD275">
        <v>1</v>
      </c>
      <c r="AE275">
        <v>17</v>
      </c>
      <c r="AF275" s="1">
        <f t="shared" si="145"/>
        <v>0</v>
      </c>
      <c r="AG275" s="1">
        <f t="shared" si="146"/>
        <v>0</v>
      </c>
      <c r="AH275" s="1">
        <f t="shared" si="147"/>
        <v>1</v>
      </c>
      <c r="AI275" s="1">
        <f t="shared" si="148"/>
        <v>0</v>
      </c>
      <c r="AJ275" s="1">
        <f t="shared" si="149"/>
        <v>0</v>
      </c>
      <c r="AK275" s="1">
        <f t="shared" si="150"/>
        <v>2</v>
      </c>
      <c r="AL275" s="1">
        <f t="shared" si="151"/>
        <v>1</v>
      </c>
      <c r="AM275" s="1">
        <f t="shared" si="152"/>
        <v>1</v>
      </c>
      <c r="AN275" s="1">
        <f t="shared" si="153"/>
        <v>2</v>
      </c>
      <c r="AO275" s="1">
        <f t="shared" si="154"/>
        <v>3</v>
      </c>
      <c r="AP275" s="1">
        <f t="shared" si="155"/>
        <v>2</v>
      </c>
      <c r="AQ275" s="1">
        <f t="shared" si="156"/>
        <v>3</v>
      </c>
      <c r="AR275" s="1">
        <f t="shared" si="157"/>
        <v>0</v>
      </c>
      <c r="AS275" s="1">
        <f t="shared" si="158"/>
        <v>2</v>
      </c>
      <c r="AT275" s="1">
        <f t="shared" si="159"/>
        <v>0</v>
      </c>
      <c r="AU275" s="1">
        <f t="shared" si="160"/>
        <v>0</v>
      </c>
      <c r="AX275" t="s">
        <v>95</v>
      </c>
      <c r="AY275" t="s">
        <v>79</v>
      </c>
      <c r="AZ275">
        <v>1</v>
      </c>
      <c r="BA275">
        <v>96</v>
      </c>
      <c r="BB275">
        <v>1</v>
      </c>
      <c r="BC275">
        <v>17</v>
      </c>
      <c r="BD275">
        <v>29</v>
      </c>
      <c r="BE275">
        <v>27.1875</v>
      </c>
      <c r="BF275">
        <v>0.58620689655172398</v>
      </c>
      <c r="BG275">
        <v>0.37931034482758602</v>
      </c>
      <c r="BH275">
        <v>0.58620689655172398</v>
      </c>
      <c r="BI275">
        <v>3.4482758620689703E-2</v>
      </c>
      <c r="BJ275">
        <v>5</v>
      </c>
      <c r="BK275">
        <v>11</v>
      </c>
      <c r="BL275">
        <v>10.3125</v>
      </c>
      <c r="BM275">
        <v>0.45454545454545497</v>
      </c>
      <c r="BN275">
        <v>11</v>
      </c>
      <c r="BO275">
        <v>17</v>
      </c>
      <c r="BP275">
        <v>15.9375</v>
      </c>
      <c r="BQ275">
        <v>0.64705882352941202</v>
      </c>
      <c r="BR275">
        <v>1</v>
      </c>
      <c r="BS275">
        <v>1</v>
      </c>
      <c r="BT275">
        <v>0.9375</v>
      </c>
      <c r="BU275">
        <v>1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</v>
      </c>
      <c r="CC275">
        <v>1</v>
      </c>
      <c r="CD275">
        <v>1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2</v>
      </c>
      <c r="CL275">
        <v>4</v>
      </c>
      <c r="CM275">
        <v>0.5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2</v>
      </c>
      <c r="CU275">
        <v>4</v>
      </c>
      <c r="CV275">
        <v>0.5</v>
      </c>
      <c r="CW275">
        <v>3</v>
      </c>
      <c r="CX275">
        <v>5</v>
      </c>
      <c r="CY275">
        <v>0.6</v>
      </c>
      <c r="CZ275">
        <v>2</v>
      </c>
      <c r="DA275">
        <v>2</v>
      </c>
      <c r="DB275">
        <v>1</v>
      </c>
      <c r="DC275">
        <v>3</v>
      </c>
      <c r="DD275">
        <v>5</v>
      </c>
      <c r="DE275">
        <v>0.6</v>
      </c>
      <c r="DF275">
        <v>0</v>
      </c>
      <c r="DG275">
        <v>0</v>
      </c>
      <c r="DH275">
        <v>0</v>
      </c>
      <c r="DI275">
        <v>2</v>
      </c>
      <c r="DJ275">
        <v>3</v>
      </c>
      <c r="DK275">
        <v>0.66666666666666696</v>
      </c>
      <c r="DL275">
        <v>0</v>
      </c>
      <c r="DM275">
        <v>3</v>
      </c>
      <c r="DN275">
        <v>0</v>
      </c>
      <c r="DO275">
        <v>0</v>
      </c>
      <c r="DP275">
        <v>0</v>
      </c>
      <c r="DQ275">
        <v>0</v>
      </c>
    </row>
    <row r="276" spans="3:121">
      <c r="C276" s="51"/>
      <c r="D276" s="16"/>
      <c r="E276" s="5"/>
      <c r="F276" s="5"/>
      <c r="G276" s="5"/>
      <c r="H276" s="5"/>
      <c r="I276" s="22"/>
      <c r="J276" s="5"/>
      <c r="K276" s="5"/>
      <c r="L276" s="5"/>
      <c r="M276" s="5"/>
      <c r="N276" s="5"/>
      <c r="O276" s="5"/>
      <c r="P276" s="5"/>
      <c r="Q276" s="22"/>
      <c r="R276" s="25"/>
      <c r="S276" s="5"/>
      <c r="T276" s="5"/>
      <c r="U276" s="5"/>
      <c r="V276" s="5"/>
      <c r="W276" s="6"/>
      <c r="Z276" t="s">
        <v>97</v>
      </c>
      <c r="AA276" t="s">
        <v>79</v>
      </c>
      <c r="AB276">
        <v>1</v>
      </c>
      <c r="AC276">
        <v>16</v>
      </c>
      <c r="AD276">
        <v>0</v>
      </c>
      <c r="AE276">
        <v>6</v>
      </c>
      <c r="AF276" s="1">
        <f t="shared" si="145"/>
        <v>0</v>
      </c>
      <c r="AG276" s="1">
        <f t="shared" si="146"/>
        <v>0</v>
      </c>
      <c r="AH276" s="1">
        <f t="shared" si="147"/>
        <v>0</v>
      </c>
      <c r="AI276" s="1">
        <f t="shared" si="148"/>
        <v>0</v>
      </c>
      <c r="AJ276" s="1">
        <f t="shared" si="149"/>
        <v>1</v>
      </c>
      <c r="AK276" s="1">
        <f t="shared" si="150"/>
        <v>0</v>
      </c>
      <c r="AL276" s="1">
        <f t="shared" si="151"/>
        <v>0</v>
      </c>
      <c r="AM276" s="1">
        <f t="shared" si="152"/>
        <v>1</v>
      </c>
      <c r="AN276" s="1">
        <f t="shared" si="153"/>
        <v>0</v>
      </c>
      <c r="AO276" s="1">
        <f t="shared" si="154"/>
        <v>0</v>
      </c>
      <c r="AP276" s="1">
        <f t="shared" si="155"/>
        <v>3</v>
      </c>
      <c r="AQ276" s="1">
        <f t="shared" si="156"/>
        <v>0</v>
      </c>
      <c r="AR276" s="1">
        <f t="shared" si="157"/>
        <v>0</v>
      </c>
      <c r="AS276" s="1">
        <f t="shared" si="158"/>
        <v>1</v>
      </c>
      <c r="AT276" s="1">
        <f t="shared" si="159"/>
        <v>0</v>
      </c>
      <c r="AU276" s="1">
        <f t="shared" si="160"/>
        <v>0</v>
      </c>
      <c r="AX276" t="s">
        <v>97</v>
      </c>
      <c r="AY276" t="s">
        <v>79</v>
      </c>
      <c r="AZ276">
        <v>1</v>
      </c>
      <c r="BA276">
        <v>16</v>
      </c>
      <c r="BB276">
        <v>0</v>
      </c>
      <c r="BC276">
        <v>6</v>
      </c>
      <c r="BD276">
        <v>11</v>
      </c>
      <c r="BE276">
        <v>61.875</v>
      </c>
      <c r="BF276">
        <v>0.54545454545454497</v>
      </c>
      <c r="BG276">
        <v>0.18181818181818199</v>
      </c>
      <c r="BH276">
        <v>0.54545454545454497</v>
      </c>
      <c r="BI276">
        <v>0.27272727272727298</v>
      </c>
      <c r="BJ276">
        <v>1</v>
      </c>
      <c r="BK276">
        <v>2</v>
      </c>
      <c r="BL276">
        <v>11.25</v>
      </c>
      <c r="BM276">
        <v>0.5</v>
      </c>
      <c r="BN276">
        <v>4</v>
      </c>
      <c r="BO276">
        <v>6</v>
      </c>
      <c r="BP276">
        <v>33.75</v>
      </c>
      <c r="BQ276">
        <v>0.66666666666666696</v>
      </c>
      <c r="BR276">
        <v>1</v>
      </c>
      <c r="BS276">
        <v>3</v>
      </c>
      <c r="BT276">
        <v>16.875</v>
      </c>
      <c r="BU276">
        <v>0.33333333333333298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3</v>
      </c>
      <c r="CJ276">
        <v>0.33333333333333298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1</v>
      </c>
      <c r="CR276">
        <v>3</v>
      </c>
      <c r="CS276">
        <v>0.33333333333333298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3</v>
      </c>
      <c r="DA276">
        <v>3</v>
      </c>
      <c r="DB276">
        <v>1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</v>
      </c>
      <c r="DJ276">
        <v>2</v>
      </c>
      <c r="DK276">
        <v>0.5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</row>
    <row r="277" spans="3:121">
      <c r="C277" s="51" t="s">
        <v>103</v>
      </c>
      <c r="D277" s="16"/>
      <c r="E277" s="5"/>
      <c r="F277" s="5"/>
      <c r="G277" s="5"/>
      <c r="H277" s="5"/>
      <c r="I277" s="22"/>
      <c r="J277" s="5"/>
      <c r="K277" s="5"/>
      <c r="L277" s="5"/>
      <c r="M277" s="5"/>
      <c r="N277" s="5"/>
      <c r="O277" s="5"/>
      <c r="P277" s="5"/>
      <c r="Q277" s="22"/>
      <c r="R277" s="25"/>
      <c r="S277" s="5"/>
      <c r="T277" s="5"/>
      <c r="U277" s="5"/>
      <c r="V277" s="5"/>
      <c r="W277" s="6"/>
      <c r="Z277" t="s">
        <v>224</v>
      </c>
      <c r="AA277" t="s">
        <v>213</v>
      </c>
      <c r="AB277">
        <v>1</v>
      </c>
      <c r="AC277">
        <v>96</v>
      </c>
      <c r="AD277">
        <v>1</v>
      </c>
      <c r="AE277">
        <v>27</v>
      </c>
      <c r="AF277" s="1">
        <f t="shared" si="145"/>
        <v>0</v>
      </c>
      <c r="AG277" s="1">
        <f t="shared" si="146"/>
        <v>0</v>
      </c>
      <c r="AH277" s="1">
        <f t="shared" si="147"/>
        <v>0</v>
      </c>
      <c r="AI277" s="1">
        <f t="shared" si="148"/>
        <v>4</v>
      </c>
      <c r="AJ277" s="1">
        <f t="shared" si="149"/>
        <v>5</v>
      </c>
      <c r="AK277" s="1">
        <f t="shared" si="150"/>
        <v>0</v>
      </c>
      <c r="AL277" s="1">
        <f t="shared" si="151"/>
        <v>6</v>
      </c>
      <c r="AM277" s="1">
        <f t="shared" si="152"/>
        <v>9</v>
      </c>
      <c r="AN277" s="1">
        <f t="shared" si="153"/>
        <v>0</v>
      </c>
      <c r="AO277" s="1">
        <f t="shared" si="154"/>
        <v>0</v>
      </c>
      <c r="AP277" s="1">
        <f t="shared" si="155"/>
        <v>3</v>
      </c>
      <c r="AQ277" s="1">
        <f t="shared" si="156"/>
        <v>0</v>
      </c>
      <c r="AR277" s="1">
        <f t="shared" si="157"/>
        <v>0</v>
      </c>
      <c r="AS277" s="1">
        <f t="shared" si="158"/>
        <v>0</v>
      </c>
      <c r="AT277" s="1">
        <f t="shared" si="159"/>
        <v>0</v>
      </c>
      <c r="AU277" s="1">
        <f t="shared" si="160"/>
        <v>0</v>
      </c>
      <c r="AX277" t="s">
        <v>224</v>
      </c>
      <c r="AY277" t="s">
        <v>213</v>
      </c>
      <c r="AZ277">
        <v>1</v>
      </c>
      <c r="BA277">
        <v>96</v>
      </c>
      <c r="BB277">
        <v>1</v>
      </c>
      <c r="BC277">
        <v>27</v>
      </c>
      <c r="BD277">
        <v>30</v>
      </c>
      <c r="BE277">
        <v>28.125</v>
      </c>
      <c r="BF277">
        <v>0.9</v>
      </c>
      <c r="BG277">
        <v>0</v>
      </c>
      <c r="BH277">
        <v>0.66666666666666696</v>
      </c>
      <c r="BI277">
        <v>0.33333333333333298</v>
      </c>
      <c r="BJ277">
        <v>0</v>
      </c>
      <c r="BK277">
        <v>0</v>
      </c>
      <c r="BL277">
        <v>0</v>
      </c>
      <c r="BM277">
        <v>0</v>
      </c>
      <c r="BN277">
        <v>18</v>
      </c>
      <c r="BO277">
        <v>20</v>
      </c>
      <c r="BP277">
        <v>18.75</v>
      </c>
      <c r="BQ277">
        <v>0.9</v>
      </c>
      <c r="BR277">
        <v>9</v>
      </c>
      <c r="BS277">
        <v>10</v>
      </c>
      <c r="BT277">
        <v>9.375</v>
      </c>
      <c r="BU277">
        <v>0.9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4</v>
      </c>
      <c r="CF277">
        <v>4</v>
      </c>
      <c r="CG277">
        <v>1</v>
      </c>
      <c r="CH277">
        <v>5</v>
      </c>
      <c r="CI277">
        <v>6</v>
      </c>
      <c r="CJ277">
        <v>0.83333333333333304</v>
      </c>
      <c r="CK277">
        <v>0</v>
      </c>
      <c r="CL277">
        <v>0</v>
      </c>
      <c r="CM277">
        <v>0</v>
      </c>
      <c r="CN277">
        <v>6</v>
      </c>
      <c r="CO277">
        <v>8</v>
      </c>
      <c r="CP277">
        <v>0.75</v>
      </c>
      <c r="CQ277">
        <v>9</v>
      </c>
      <c r="CR277">
        <v>9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3</v>
      </c>
      <c r="DA277">
        <v>3</v>
      </c>
      <c r="DB277">
        <v>1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</row>
    <row r="278" spans="3:121">
      <c r="C278" s="51"/>
      <c r="D278" s="16"/>
      <c r="E278" s="5"/>
      <c r="F278" s="5"/>
      <c r="G278" s="5"/>
      <c r="H278" s="5"/>
      <c r="I278" s="22"/>
      <c r="J278" s="5"/>
      <c r="K278" s="5"/>
      <c r="L278" s="5"/>
      <c r="M278" s="5"/>
      <c r="N278" s="5"/>
      <c r="O278" s="5"/>
      <c r="P278" s="5"/>
      <c r="Q278" s="22"/>
      <c r="R278" s="25"/>
      <c r="S278" s="5"/>
      <c r="T278" s="5"/>
      <c r="U278" s="5"/>
      <c r="V278" s="5"/>
      <c r="W278" s="6"/>
      <c r="Z278" t="s">
        <v>225</v>
      </c>
      <c r="AA278" t="s">
        <v>213</v>
      </c>
      <c r="AB278">
        <v>1</v>
      </c>
      <c r="AC278">
        <v>12</v>
      </c>
      <c r="AD278">
        <v>0</v>
      </c>
      <c r="AE278">
        <v>2</v>
      </c>
      <c r="AF278" s="1">
        <f t="shared" si="145"/>
        <v>0</v>
      </c>
      <c r="AG278" s="1">
        <f t="shared" si="146"/>
        <v>0</v>
      </c>
      <c r="AH278" s="1">
        <f t="shared" si="147"/>
        <v>1</v>
      </c>
      <c r="AI278" s="1">
        <f t="shared" si="148"/>
        <v>0</v>
      </c>
      <c r="AJ278" s="1">
        <f t="shared" si="149"/>
        <v>0</v>
      </c>
      <c r="AK278" s="1">
        <f t="shared" si="150"/>
        <v>0</v>
      </c>
      <c r="AL278" s="1">
        <f t="shared" si="151"/>
        <v>0</v>
      </c>
      <c r="AM278" s="1">
        <f t="shared" si="152"/>
        <v>0</v>
      </c>
      <c r="AN278" s="1">
        <f t="shared" si="153"/>
        <v>0</v>
      </c>
      <c r="AO278" s="1">
        <f t="shared" si="154"/>
        <v>1</v>
      </c>
      <c r="AP278" s="1">
        <f t="shared" si="155"/>
        <v>0</v>
      </c>
      <c r="AQ278" s="1">
        <f t="shared" si="156"/>
        <v>0</v>
      </c>
      <c r="AR278" s="1">
        <f t="shared" si="157"/>
        <v>0</v>
      </c>
      <c r="AS278" s="1">
        <f t="shared" si="158"/>
        <v>0</v>
      </c>
      <c r="AT278" s="1">
        <f t="shared" si="159"/>
        <v>0</v>
      </c>
      <c r="AU278" s="1">
        <f t="shared" si="160"/>
        <v>0</v>
      </c>
      <c r="AX278" t="s">
        <v>225</v>
      </c>
      <c r="AY278" t="s">
        <v>213</v>
      </c>
      <c r="AZ278">
        <v>1</v>
      </c>
      <c r="BA278">
        <v>12</v>
      </c>
      <c r="BB278">
        <v>0</v>
      </c>
      <c r="BC278">
        <v>2</v>
      </c>
      <c r="BD278">
        <v>4</v>
      </c>
      <c r="BE278">
        <v>30</v>
      </c>
      <c r="BF278">
        <v>0.5</v>
      </c>
      <c r="BG278">
        <v>0</v>
      </c>
      <c r="BH278">
        <v>0.25</v>
      </c>
      <c r="BI278">
        <v>0.75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1</v>
      </c>
      <c r="BP278">
        <v>7.5</v>
      </c>
      <c r="BQ278">
        <v>1</v>
      </c>
      <c r="BR278">
        <v>1</v>
      </c>
      <c r="BS278">
        <v>3</v>
      </c>
      <c r="BT278">
        <v>22.5</v>
      </c>
      <c r="BU278">
        <v>0.33333333333333298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1</v>
      </c>
      <c r="CC278">
        <v>3</v>
      </c>
      <c r="CD278">
        <v>0.33333333333333298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1</v>
      </c>
      <c r="CY278">
        <v>1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</row>
    <row r="279" spans="3:121">
      <c r="C279" s="51"/>
      <c r="D279" s="16">
        <f>B258</f>
        <v>1</v>
      </c>
      <c r="E279" s="5"/>
      <c r="F279" s="5"/>
      <c r="G279" s="17"/>
      <c r="H279" s="20">
        <f>B257</f>
        <v>0</v>
      </c>
      <c r="I279" s="21"/>
      <c r="J279" s="24">
        <f>B257</f>
        <v>0</v>
      </c>
      <c r="K279" s="27">
        <f>B257</f>
        <v>0</v>
      </c>
      <c r="L279" s="11"/>
      <c r="M279" s="11"/>
      <c r="N279" s="11"/>
      <c r="O279" s="11"/>
      <c r="P279" s="11"/>
      <c r="Q279" s="21">
        <f>B257</f>
        <v>0</v>
      </c>
      <c r="R279" s="24">
        <f>B257</f>
        <v>0</v>
      </c>
      <c r="S279" s="12"/>
      <c r="T279" s="4">
        <f>B260</f>
        <v>0</v>
      </c>
      <c r="U279" s="5"/>
      <c r="V279" s="5"/>
      <c r="W279" s="6"/>
      <c r="Z279" t="s">
        <v>226</v>
      </c>
      <c r="AA279" t="s">
        <v>213</v>
      </c>
      <c r="AB279">
        <v>1</v>
      </c>
      <c r="AC279">
        <v>96</v>
      </c>
      <c r="AD279">
        <v>1</v>
      </c>
      <c r="AE279">
        <v>19</v>
      </c>
      <c r="AF279" s="1">
        <f t="shared" si="145"/>
        <v>0</v>
      </c>
      <c r="AG279" s="1">
        <f t="shared" si="146"/>
        <v>0</v>
      </c>
      <c r="AH279" s="1">
        <f t="shared" si="147"/>
        <v>1</v>
      </c>
      <c r="AI279" s="1">
        <f t="shared" si="148"/>
        <v>0</v>
      </c>
      <c r="AJ279" s="1">
        <f t="shared" si="149"/>
        <v>0</v>
      </c>
      <c r="AK279" s="1">
        <f t="shared" si="150"/>
        <v>2</v>
      </c>
      <c r="AL279" s="1">
        <f t="shared" si="151"/>
        <v>0</v>
      </c>
      <c r="AM279" s="1">
        <f t="shared" si="152"/>
        <v>1</v>
      </c>
      <c r="AN279" s="1">
        <f t="shared" si="153"/>
        <v>4</v>
      </c>
      <c r="AO279" s="1">
        <f t="shared" si="154"/>
        <v>4</v>
      </c>
      <c r="AP279" s="1">
        <f t="shared" si="155"/>
        <v>2</v>
      </c>
      <c r="AQ279" s="1">
        <f t="shared" si="156"/>
        <v>2</v>
      </c>
      <c r="AR279" s="1">
        <f t="shared" si="157"/>
        <v>3</v>
      </c>
      <c r="AS279" s="1">
        <f t="shared" si="158"/>
        <v>0</v>
      </c>
      <c r="AT279" s="1">
        <f t="shared" si="159"/>
        <v>0</v>
      </c>
      <c r="AU279" s="1">
        <f t="shared" si="160"/>
        <v>0</v>
      </c>
      <c r="AX279" t="s">
        <v>226</v>
      </c>
      <c r="AY279" t="s">
        <v>213</v>
      </c>
      <c r="AZ279">
        <v>1</v>
      </c>
      <c r="BA279">
        <v>96</v>
      </c>
      <c r="BB279">
        <v>1</v>
      </c>
      <c r="BC279">
        <v>19</v>
      </c>
      <c r="BD279">
        <v>25</v>
      </c>
      <c r="BE279">
        <v>23.4375</v>
      </c>
      <c r="BF279">
        <v>0.76</v>
      </c>
      <c r="BG279">
        <v>0.32</v>
      </c>
      <c r="BH279">
        <v>0.64</v>
      </c>
      <c r="BI279">
        <v>0.04</v>
      </c>
      <c r="BJ279">
        <v>5</v>
      </c>
      <c r="BK279">
        <v>8</v>
      </c>
      <c r="BL279">
        <v>7.5</v>
      </c>
      <c r="BM279">
        <v>0.625</v>
      </c>
      <c r="BN279">
        <v>13</v>
      </c>
      <c r="BO279">
        <v>16</v>
      </c>
      <c r="BP279">
        <v>15</v>
      </c>
      <c r="BQ279">
        <v>0.8125</v>
      </c>
      <c r="BR279">
        <v>1</v>
      </c>
      <c r="BS279">
        <v>1</v>
      </c>
      <c r="BT279">
        <v>0.9375</v>
      </c>
      <c r="BU279">
        <v>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2</v>
      </c>
      <c r="CL279">
        <v>3</v>
      </c>
      <c r="CM279">
        <v>0.66666666666666696</v>
      </c>
      <c r="CN279">
        <v>0</v>
      </c>
      <c r="CO279">
        <v>0</v>
      </c>
      <c r="CP279">
        <v>0</v>
      </c>
      <c r="CQ279">
        <v>1</v>
      </c>
      <c r="CR279">
        <v>1</v>
      </c>
      <c r="CS279">
        <v>1</v>
      </c>
      <c r="CT279">
        <v>4</v>
      </c>
      <c r="CU279">
        <v>4</v>
      </c>
      <c r="CV279">
        <v>1</v>
      </c>
      <c r="CW279">
        <v>4</v>
      </c>
      <c r="CX279">
        <v>6</v>
      </c>
      <c r="CY279">
        <v>0.66666666666666696</v>
      </c>
      <c r="CZ279">
        <v>2</v>
      </c>
      <c r="DA279">
        <v>2</v>
      </c>
      <c r="DB279">
        <v>1</v>
      </c>
      <c r="DC279">
        <v>2</v>
      </c>
      <c r="DD279">
        <v>2</v>
      </c>
      <c r="DE279">
        <v>1</v>
      </c>
      <c r="DF279">
        <v>3</v>
      </c>
      <c r="DG279">
        <v>5</v>
      </c>
      <c r="DH279">
        <v>0.6</v>
      </c>
      <c r="DI279">
        <v>0</v>
      </c>
      <c r="DJ279">
        <v>1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</row>
    <row r="280" spans="3:121">
      <c r="C280" s="51"/>
      <c r="D280" s="16"/>
      <c r="E280" s="5"/>
      <c r="F280" s="5"/>
      <c r="G280" s="17"/>
      <c r="H280" s="4"/>
      <c r="I280" s="22"/>
      <c r="J280" s="25"/>
      <c r="K280" s="28"/>
      <c r="L280" s="5"/>
      <c r="M280" s="5"/>
      <c r="N280" s="5"/>
      <c r="O280" s="5"/>
      <c r="P280" s="5"/>
      <c r="Q280" s="22"/>
      <c r="R280" s="25"/>
      <c r="S280" s="17"/>
      <c r="T280" s="4"/>
      <c r="U280" s="5"/>
      <c r="V280" s="5"/>
      <c r="W280" s="6"/>
      <c r="Z280" t="s">
        <v>98</v>
      </c>
      <c r="AA280" t="s">
        <v>79</v>
      </c>
      <c r="AB280">
        <v>1</v>
      </c>
      <c r="AC280">
        <v>62</v>
      </c>
      <c r="AD280">
        <v>1</v>
      </c>
      <c r="AE280">
        <v>6</v>
      </c>
      <c r="AF280" s="1">
        <f t="shared" si="145"/>
        <v>0</v>
      </c>
      <c r="AG280" s="1">
        <f t="shared" si="146"/>
        <v>0</v>
      </c>
      <c r="AH280" s="1">
        <f t="shared" si="147"/>
        <v>0</v>
      </c>
      <c r="AI280" s="1">
        <f t="shared" si="148"/>
        <v>0</v>
      </c>
      <c r="AJ280" s="1">
        <f t="shared" si="149"/>
        <v>1</v>
      </c>
      <c r="AK280" s="1">
        <f t="shared" si="150"/>
        <v>0</v>
      </c>
      <c r="AL280" s="1">
        <f t="shared" si="151"/>
        <v>0</v>
      </c>
      <c r="AM280" s="1">
        <f t="shared" si="152"/>
        <v>2</v>
      </c>
      <c r="AN280" s="1">
        <f t="shared" si="153"/>
        <v>0</v>
      </c>
      <c r="AO280" s="1">
        <f t="shared" si="154"/>
        <v>1</v>
      </c>
      <c r="AP280" s="1">
        <f t="shared" si="155"/>
        <v>1</v>
      </c>
      <c r="AQ280" s="1">
        <f t="shared" si="156"/>
        <v>0</v>
      </c>
      <c r="AR280" s="1">
        <f t="shared" si="157"/>
        <v>0</v>
      </c>
      <c r="AS280" s="1">
        <f t="shared" si="158"/>
        <v>0</v>
      </c>
      <c r="AT280" s="1">
        <f t="shared" si="159"/>
        <v>1</v>
      </c>
      <c r="AU280" s="1">
        <f t="shared" si="160"/>
        <v>0</v>
      </c>
      <c r="AX280" t="s">
        <v>98</v>
      </c>
      <c r="AY280" t="s">
        <v>79</v>
      </c>
      <c r="AZ280">
        <v>1</v>
      </c>
      <c r="BA280">
        <v>62</v>
      </c>
      <c r="BB280">
        <v>1</v>
      </c>
      <c r="BC280">
        <v>6</v>
      </c>
      <c r="BD280">
        <v>12</v>
      </c>
      <c r="BE280">
        <v>17.419354838709701</v>
      </c>
      <c r="BF280">
        <v>0.5</v>
      </c>
      <c r="BG280">
        <v>0.25</v>
      </c>
      <c r="BH280">
        <v>0.66666666666666696</v>
      </c>
      <c r="BI280">
        <v>8.3333333333333301E-2</v>
      </c>
      <c r="BJ280">
        <v>1</v>
      </c>
      <c r="BK280">
        <v>3</v>
      </c>
      <c r="BL280">
        <v>4.3548387096774199</v>
      </c>
      <c r="BM280">
        <v>0.33333333333333298</v>
      </c>
      <c r="BN280">
        <v>4</v>
      </c>
      <c r="BO280">
        <v>8</v>
      </c>
      <c r="BP280">
        <v>11.6129032258065</v>
      </c>
      <c r="BQ280">
        <v>0.5</v>
      </c>
      <c r="BR280">
        <v>1</v>
      </c>
      <c r="BS280">
        <v>1</v>
      </c>
      <c r="BT280">
        <v>1.45161290322581</v>
      </c>
      <c r="BU280">
        <v>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</v>
      </c>
      <c r="CI280">
        <v>1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2</v>
      </c>
      <c r="CP280">
        <v>0</v>
      </c>
      <c r="CQ280">
        <v>2</v>
      </c>
      <c r="CR280">
        <v>3</v>
      </c>
      <c r="CS280">
        <v>0.66666666666666696</v>
      </c>
      <c r="CT280">
        <v>0</v>
      </c>
      <c r="CU280">
        <v>0</v>
      </c>
      <c r="CV280">
        <v>0</v>
      </c>
      <c r="CW280">
        <v>1</v>
      </c>
      <c r="CX280">
        <v>1</v>
      </c>
      <c r="CY280">
        <v>1</v>
      </c>
      <c r="CZ280">
        <v>1</v>
      </c>
      <c r="DA280">
        <v>2</v>
      </c>
      <c r="DB280">
        <v>0.5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1</v>
      </c>
      <c r="DK280">
        <v>0</v>
      </c>
      <c r="DL280">
        <v>1</v>
      </c>
      <c r="DM280">
        <v>2</v>
      </c>
      <c r="DN280">
        <v>0.5</v>
      </c>
      <c r="DO280">
        <v>0</v>
      </c>
      <c r="DP280">
        <v>0</v>
      </c>
      <c r="DQ280">
        <v>0</v>
      </c>
    </row>
    <row r="281" spans="3:121">
      <c r="C281" s="51"/>
      <c r="D281" s="16"/>
      <c r="E281" s="5"/>
      <c r="F281" s="5"/>
      <c r="G281" s="17"/>
      <c r="H281" s="4"/>
      <c r="I281" s="22"/>
      <c r="J281" s="25"/>
      <c r="K281" s="10">
        <f>B256</f>
        <v>0</v>
      </c>
      <c r="L281" s="11"/>
      <c r="M281" s="11"/>
      <c r="N281" s="11"/>
      <c r="O281" s="11"/>
      <c r="P281" s="12"/>
      <c r="Q281" s="22"/>
      <c r="R281" s="25"/>
      <c r="S281" s="17"/>
      <c r="T281" s="4"/>
      <c r="U281" s="5"/>
      <c r="V281" s="5"/>
      <c r="W281" s="6"/>
      <c r="Z281" t="s">
        <v>99</v>
      </c>
      <c r="AA281" t="s">
        <v>79</v>
      </c>
      <c r="AB281">
        <v>1</v>
      </c>
      <c r="AC281">
        <v>34</v>
      </c>
      <c r="AD281">
        <v>0</v>
      </c>
      <c r="AE281">
        <v>4</v>
      </c>
      <c r="AF281" s="1">
        <f t="shared" si="145"/>
        <v>0</v>
      </c>
      <c r="AG281" s="1">
        <f t="shared" si="146"/>
        <v>0</v>
      </c>
      <c r="AH281" s="1">
        <f t="shared" si="147"/>
        <v>0</v>
      </c>
      <c r="AI281" s="1">
        <f t="shared" si="148"/>
        <v>1</v>
      </c>
      <c r="AJ281" s="1">
        <f t="shared" si="149"/>
        <v>0</v>
      </c>
      <c r="AK281" s="1">
        <f t="shared" si="150"/>
        <v>0</v>
      </c>
      <c r="AL281" s="1">
        <f t="shared" si="151"/>
        <v>2</v>
      </c>
      <c r="AM281" s="1">
        <f t="shared" si="152"/>
        <v>0</v>
      </c>
      <c r="AN281" s="1">
        <f t="shared" si="153"/>
        <v>0</v>
      </c>
      <c r="AO281" s="1">
        <f t="shared" si="154"/>
        <v>0</v>
      </c>
      <c r="AP281" s="1">
        <f t="shared" si="155"/>
        <v>1</v>
      </c>
      <c r="AQ281" s="1">
        <f t="shared" si="156"/>
        <v>0</v>
      </c>
      <c r="AR281" s="1">
        <f t="shared" si="157"/>
        <v>0</v>
      </c>
      <c r="AS281" s="1">
        <f t="shared" si="158"/>
        <v>0</v>
      </c>
      <c r="AT281" s="1">
        <f t="shared" si="159"/>
        <v>0</v>
      </c>
      <c r="AU281" s="1">
        <f t="shared" si="160"/>
        <v>0</v>
      </c>
      <c r="AX281" t="s">
        <v>99</v>
      </c>
      <c r="AY281" t="s">
        <v>79</v>
      </c>
      <c r="AZ281">
        <v>1</v>
      </c>
      <c r="BA281">
        <v>34</v>
      </c>
      <c r="BB281">
        <v>0</v>
      </c>
      <c r="BC281">
        <v>4</v>
      </c>
      <c r="BD281">
        <v>6</v>
      </c>
      <c r="BE281">
        <v>15.882352941176499</v>
      </c>
      <c r="BF281">
        <v>0.66666666666666696</v>
      </c>
      <c r="BG281">
        <v>0.16666666666666699</v>
      </c>
      <c r="BH281">
        <v>0.66666666666666696</v>
      </c>
      <c r="BI281">
        <v>0.16666666666666699</v>
      </c>
      <c r="BJ281">
        <v>0</v>
      </c>
      <c r="BK281">
        <v>1</v>
      </c>
      <c r="BL281">
        <v>2.6470588235294099</v>
      </c>
      <c r="BM281">
        <v>0</v>
      </c>
      <c r="BN281">
        <v>3</v>
      </c>
      <c r="BO281">
        <v>4</v>
      </c>
      <c r="BP281">
        <v>10.588235294117601</v>
      </c>
      <c r="BQ281">
        <v>0.75</v>
      </c>
      <c r="BR281">
        <v>1</v>
      </c>
      <c r="BS281">
        <v>1</v>
      </c>
      <c r="BT281">
        <v>2.6470588235294099</v>
      </c>
      <c r="BU281">
        <v>1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1</v>
      </c>
      <c r="CF281">
        <v>1</v>
      </c>
      <c r="CG281">
        <v>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2</v>
      </c>
      <c r="CO281">
        <v>2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1</v>
      </c>
      <c r="DA281">
        <v>2</v>
      </c>
      <c r="DB281">
        <v>0.5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1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</row>
    <row r="282" spans="3:121">
      <c r="C282" s="51"/>
      <c r="D282" s="18"/>
      <c r="E282" s="8"/>
      <c r="F282" s="8"/>
      <c r="G282" s="19"/>
      <c r="H282" s="13"/>
      <c r="I282" s="23"/>
      <c r="J282" s="26"/>
      <c r="K282" s="13"/>
      <c r="L282" s="14"/>
      <c r="M282" s="14"/>
      <c r="N282" s="14"/>
      <c r="O282" s="14"/>
      <c r="P282" s="15"/>
      <c r="Q282" s="23"/>
      <c r="R282" s="26"/>
      <c r="S282" s="15"/>
      <c r="T282" s="7"/>
      <c r="U282" s="8"/>
      <c r="V282" s="8"/>
      <c r="W282" s="9"/>
      <c r="Z282" t="s">
        <v>100</v>
      </c>
      <c r="AA282" t="s">
        <v>79</v>
      </c>
      <c r="AB282">
        <v>1</v>
      </c>
      <c r="AC282">
        <v>96</v>
      </c>
      <c r="AD282">
        <v>1</v>
      </c>
      <c r="AE282">
        <v>20</v>
      </c>
      <c r="AF282" s="1">
        <f t="shared" si="145"/>
        <v>0</v>
      </c>
      <c r="AG282" s="1">
        <f t="shared" si="146"/>
        <v>0</v>
      </c>
      <c r="AH282" s="1">
        <f t="shared" si="147"/>
        <v>4</v>
      </c>
      <c r="AI282" s="1">
        <f t="shared" si="148"/>
        <v>3</v>
      </c>
      <c r="AJ282" s="1">
        <f t="shared" si="149"/>
        <v>0</v>
      </c>
      <c r="AK282" s="1">
        <f t="shared" si="150"/>
        <v>3</v>
      </c>
      <c r="AL282" s="1">
        <f t="shared" si="151"/>
        <v>6</v>
      </c>
      <c r="AM282" s="1">
        <f t="shared" si="152"/>
        <v>0</v>
      </c>
      <c r="AN282" s="1">
        <f t="shared" si="153"/>
        <v>2</v>
      </c>
      <c r="AO282" s="1">
        <f t="shared" si="154"/>
        <v>0</v>
      </c>
      <c r="AP282" s="1">
        <f t="shared" si="155"/>
        <v>0</v>
      </c>
      <c r="AQ282" s="1">
        <f t="shared" si="156"/>
        <v>0</v>
      </c>
      <c r="AR282" s="1">
        <f t="shared" si="157"/>
        <v>1</v>
      </c>
      <c r="AS282" s="1">
        <f t="shared" si="158"/>
        <v>0</v>
      </c>
      <c r="AT282" s="1">
        <f t="shared" si="159"/>
        <v>0</v>
      </c>
      <c r="AU282" s="1">
        <f t="shared" si="160"/>
        <v>0</v>
      </c>
      <c r="AX282" t="s">
        <v>100</v>
      </c>
      <c r="AY282" t="s">
        <v>79</v>
      </c>
      <c r="AZ282">
        <v>1</v>
      </c>
      <c r="BA282">
        <v>96</v>
      </c>
      <c r="BB282">
        <v>1</v>
      </c>
      <c r="BC282">
        <v>20</v>
      </c>
      <c r="BD282">
        <v>26</v>
      </c>
      <c r="BE282">
        <v>24.375</v>
      </c>
      <c r="BF282">
        <v>0.76923076923076905</v>
      </c>
      <c r="BG282">
        <v>8.3333333333333301E-2</v>
      </c>
      <c r="BH282">
        <v>0.54166666666666696</v>
      </c>
      <c r="BI282">
        <v>0.375</v>
      </c>
      <c r="BJ282">
        <v>1</v>
      </c>
      <c r="BK282">
        <v>2</v>
      </c>
      <c r="BL282">
        <v>1.875</v>
      </c>
      <c r="BM282">
        <v>0.5</v>
      </c>
      <c r="BN282">
        <v>11</v>
      </c>
      <c r="BO282">
        <v>13</v>
      </c>
      <c r="BP282">
        <v>12.1875</v>
      </c>
      <c r="BQ282">
        <v>0.84615384615384603</v>
      </c>
      <c r="BR282">
        <v>7</v>
      </c>
      <c r="BS282">
        <v>9</v>
      </c>
      <c r="BT282">
        <v>8.4375</v>
      </c>
      <c r="BU282">
        <v>0.77777777777777801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4</v>
      </c>
      <c r="CC282">
        <v>5</v>
      </c>
      <c r="CD282">
        <v>0.8</v>
      </c>
      <c r="CE282">
        <v>3</v>
      </c>
      <c r="CF282">
        <v>4</v>
      </c>
      <c r="CG282">
        <v>0.75</v>
      </c>
      <c r="CH282">
        <v>0</v>
      </c>
      <c r="CI282">
        <v>0</v>
      </c>
      <c r="CJ282">
        <v>0</v>
      </c>
      <c r="CK282">
        <v>3</v>
      </c>
      <c r="CL282">
        <v>3</v>
      </c>
      <c r="CM282">
        <v>1</v>
      </c>
      <c r="CN282">
        <v>6</v>
      </c>
      <c r="CO282">
        <v>6</v>
      </c>
      <c r="CP282">
        <v>1</v>
      </c>
      <c r="CQ282">
        <v>0</v>
      </c>
      <c r="CR282">
        <v>0</v>
      </c>
      <c r="CS282">
        <v>0</v>
      </c>
      <c r="CT282">
        <v>2</v>
      </c>
      <c r="CU282">
        <v>4</v>
      </c>
      <c r="CV282">
        <v>0.5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1</v>
      </c>
      <c r="DG282">
        <v>1</v>
      </c>
      <c r="DH282">
        <v>1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</row>
    <row r="283" spans="3:121">
      <c r="Z283" t="s">
        <v>227</v>
      </c>
      <c r="AA283" t="s">
        <v>213</v>
      </c>
      <c r="AB283">
        <v>1</v>
      </c>
      <c r="AC283">
        <v>96</v>
      </c>
      <c r="AD283">
        <v>1</v>
      </c>
      <c r="AE283">
        <v>22</v>
      </c>
      <c r="AF283" s="1">
        <f t="shared" ref="AF283:AF284" si="161">BV283</f>
        <v>0</v>
      </c>
      <c r="AG283" s="1">
        <f t="shared" ref="AG283:AG284" si="162">BY283</f>
        <v>7</v>
      </c>
      <c r="AH283" s="1">
        <f t="shared" ref="AH283:AH284" si="163">CB283</f>
        <v>0</v>
      </c>
      <c r="AI283" s="1">
        <f t="shared" ref="AI283:AI284" si="164">CE283</f>
        <v>3</v>
      </c>
      <c r="AJ283" s="1">
        <f t="shared" ref="AJ283:AJ284" si="165">CH283</f>
        <v>0</v>
      </c>
      <c r="AK283" s="1">
        <f t="shared" ref="AK283:AK284" si="166">CK283</f>
        <v>0</v>
      </c>
      <c r="AL283" s="1">
        <f t="shared" ref="AL283:AL284" si="167">CN283</f>
        <v>1</v>
      </c>
      <c r="AM283" s="1">
        <f t="shared" ref="AM283:AM284" si="168">CQ283</f>
        <v>0</v>
      </c>
      <c r="AN283" s="1">
        <f t="shared" ref="AN283:AN284" si="169">CT283</f>
        <v>0</v>
      </c>
      <c r="AO283" s="1">
        <f t="shared" ref="AO283:AO284" si="170">CW283</f>
        <v>0</v>
      </c>
      <c r="AP283" s="1">
        <f t="shared" ref="AP283:AP284" si="171">CZ283</f>
        <v>0</v>
      </c>
      <c r="AQ283" s="1">
        <f t="shared" ref="AQ283:AQ284" si="172">DC283</f>
        <v>0</v>
      </c>
      <c r="AR283" s="1">
        <f t="shared" ref="AR283:AR284" si="173">DF283</f>
        <v>0</v>
      </c>
      <c r="AS283" s="1">
        <f t="shared" ref="AS283:AS284" si="174">DI283</f>
        <v>0</v>
      </c>
      <c r="AT283" s="1">
        <f t="shared" ref="AT283:AT284" si="175">DL283</f>
        <v>0</v>
      </c>
      <c r="AU283" s="1">
        <f t="shared" ref="AU283:AU284" si="176">DO283</f>
        <v>0</v>
      </c>
      <c r="AX283" t="s">
        <v>227</v>
      </c>
      <c r="AY283" t="s">
        <v>213</v>
      </c>
      <c r="AZ283">
        <v>1</v>
      </c>
      <c r="BA283">
        <v>96</v>
      </c>
      <c r="BB283">
        <v>1</v>
      </c>
      <c r="BC283">
        <v>22</v>
      </c>
      <c r="BD283">
        <v>32</v>
      </c>
      <c r="BE283">
        <v>30</v>
      </c>
      <c r="BF283">
        <v>0.6875</v>
      </c>
      <c r="BG283">
        <v>0</v>
      </c>
      <c r="BH283">
        <v>6.6666666666666693E-2</v>
      </c>
      <c r="BI283">
        <v>0.93333333333333302</v>
      </c>
      <c r="BJ283">
        <v>0</v>
      </c>
      <c r="BK283">
        <v>0</v>
      </c>
      <c r="BL283">
        <v>0</v>
      </c>
      <c r="BM283">
        <v>0</v>
      </c>
      <c r="BN283">
        <v>1</v>
      </c>
      <c r="BO283">
        <v>1</v>
      </c>
      <c r="BP283">
        <v>0.9375</v>
      </c>
      <c r="BQ283">
        <v>1</v>
      </c>
      <c r="BR283">
        <v>10</v>
      </c>
      <c r="BS283">
        <v>14</v>
      </c>
      <c r="BT283">
        <v>13.125</v>
      </c>
      <c r="BU283">
        <v>0.71428571428571397</v>
      </c>
      <c r="BV283">
        <v>0</v>
      </c>
      <c r="BW283">
        <v>0</v>
      </c>
      <c r="BX283">
        <v>0</v>
      </c>
      <c r="BY283">
        <v>7</v>
      </c>
      <c r="BZ283">
        <v>9</v>
      </c>
      <c r="CA283">
        <v>0.77777777777777801</v>
      </c>
      <c r="CB283">
        <v>0</v>
      </c>
      <c r="CC283">
        <v>0</v>
      </c>
      <c r="CD283">
        <v>0</v>
      </c>
      <c r="CE283">
        <v>3</v>
      </c>
      <c r="CF283">
        <v>5</v>
      </c>
      <c r="CG283">
        <v>0.6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1</v>
      </c>
      <c r="CP283">
        <v>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</row>
    <row r="284" spans="3:121">
      <c r="Z284" t="s">
        <v>101</v>
      </c>
      <c r="AA284" t="s">
        <v>79</v>
      </c>
      <c r="AB284">
        <v>1</v>
      </c>
      <c r="AC284">
        <v>96</v>
      </c>
      <c r="AD284">
        <v>1</v>
      </c>
      <c r="AE284">
        <v>15</v>
      </c>
      <c r="AF284" s="1">
        <f t="shared" si="161"/>
        <v>3</v>
      </c>
      <c r="AG284" s="1">
        <f t="shared" si="162"/>
        <v>4</v>
      </c>
      <c r="AH284" s="1">
        <f t="shared" si="163"/>
        <v>0</v>
      </c>
      <c r="AI284" s="1">
        <f t="shared" si="164"/>
        <v>2</v>
      </c>
      <c r="AJ284" s="1">
        <f t="shared" si="165"/>
        <v>0</v>
      </c>
      <c r="AK284" s="1">
        <f t="shared" si="166"/>
        <v>0</v>
      </c>
      <c r="AL284" s="1">
        <f t="shared" si="167"/>
        <v>0</v>
      </c>
      <c r="AM284" s="1">
        <f t="shared" si="168"/>
        <v>0</v>
      </c>
      <c r="AN284" s="1">
        <f t="shared" si="169"/>
        <v>0</v>
      </c>
      <c r="AO284" s="1">
        <f t="shared" si="170"/>
        <v>0</v>
      </c>
      <c r="AP284" s="1">
        <f t="shared" si="171"/>
        <v>0</v>
      </c>
      <c r="AQ284" s="1">
        <f t="shared" si="172"/>
        <v>0</v>
      </c>
      <c r="AR284" s="1">
        <f t="shared" si="173"/>
        <v>0</v>
      </c>
      <c r="AS284" s="1">
        <f t="shared" si="174"/>
        <v>0</v>
      </c>
      <c r="AT284" s="1">
        <f t="shared" si="175"/>
        <v>0</v>
      </c>
      <c r="AU284" s="1">
        <f t="shared" si="176"/>
        <v>0</v>
      </c>
      <c r="AX284" t="s">
        <v>101</v>
      </c>
      <c r="AY284" t="s">
        <v>79</v>
      </c>
      <c r="AZ284">
        <v>1</v>
      </c>
      <c r="BA284">
        <v>96</v>
      </c>
      <c r="BB284">
        <v>1</v>
      </c>
      <c r="BC284">
        <v>15</v>
      </c>
      <c r="BD284">
        <v>26</v>
      </c>
      <c r="BE284">
        <v>24.375</v>
      </c>
      <c r="BF284">
        <v>0.57692307692307698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</v>
      </c>
      <c r="BS284">
        <v>12</v>
      </c>
      <c r="BT284">
        <v>11.25</v>
      </c>
      <c r="BU284">
        <v>0.75</v>
      </c>
      <c r="BV284">
        <v>3</v>
      </c>
      <c r="BW284">
        <v>3</v>
      </c>
      <c r="BX284">
        <v>1</v>
      </c>
      <c r="BY284">
        <v>4</v>
      </c>
      <c r="BZ284">
        <v>7</v>
      </c>
      <c r="CA284">
        <v>0.57142857142857095</v>
      </c>
      <c r="CB284">
        <v>0</v>
      </c>
      <c r="CC284">
        <v>0</v>
      </c>
      <c r="CD284">
        <v>0</v>
      </c>
      <c r="CE284">
        <v>2</v>
      </c>
      <c r="CF284">
        <v>2</v>
      </c>
      <c r="CG284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</row>
    <row r="286" spans="3:121">
      <c r="Z286" t="s">
        <v>79</v>
      </c>
      <c r="AF286" s="1">
        <f>SUMIFS(AF254:AF284,$AA254:$AA284,"USA")</f>
        <v>3</v>
      </c>
      <c r="AG286" s="1">
        <f t="shared" ref="AG286:AU286" si="177">SUMIFS(AG254:AG284,$AA254:$AA284,"USA")</f>
        <v>7</v>
      </c>
      <c r="AH286" s="1">
        <f t="shared" si="177"/>
        <v>10</v>
      </c>
      <c r="AI286" s="1">
        <f t="shared" si="177"/>
        <v>16</v>
      </c>
      <c r="AJ286" s="1">
        <f t="shared" si="177"/>
        <v>11</v>
      </c>
      <c r="AK286" s="1">
        <f t="shared" si="177"/>
        <v>22</v>
      </c>
      <c r="AL286" s="1">
        <f t="shared" si="177"/>
        <v>32</v>
      </c>
      <c r="AM286" s="1">
        <f t="shared" si="177"/>
        <v>24</v>
      </c>
      <c r="AN286" s="1">
        <f t="shared" si="177"/>
        <v>26</v>
      </c>
      <c r="AO286" s="1">
        <f t="shared" si="177"/>
        <v>18</v>
      </c>
      <c r="AP286" s="1">
        <f t="shared" si="177"/>
        <v>22</v>
      </c>
      <c r="AQ286" s="1">
        <f t="shared" si="177"/>
        <v>9</v>
      </c>
      <c r="AR286" s="1">
        <f t="shared" si="177"/>
        <v>3</v>
      </c>
      <c r="AS286" s="1">
        <f t="shared" si="177"/>
        <v>11</v>
      </c>
      <c r="AT286" s="1">
        <f t="shared" si="177"/>
        <v>2</v>
      </c>
      <c r="AU286" s="1">
        <f t="shared" si="177"/>
        <v>0</v>
      </c>
    </row>
    <row r="287" spans="3:121">
      <c r="Z287" t="s">
        <v>213</v>
      </c>
      <c r="AF287" s="1">
        <f>SUMIFS(AF254:AF284,$AA254:$AA284,"GER")</f>
        <v>0</v>
      </c>
      <c r="AG287" s="1">
        <f t="shared" ref="AG287:AU287" si="178">SUMIFS(AG254:AG284,$AA254:$AA284,"GER")</f>
        <v>9</v>
      </c>
      <c r="AH287" s="1">
        <f t="shared" si="178"/>
        <v>19</v>
      </c>
      <c r="AI287" s="1">
        <f t="shared" si="178"/>
        <v>17</v>
      </c>
      <c r="AJ287" s="1">
        <f t="shared" si="178"/>
        <v>15</v>
      </c>
      <c r="AK287" s="1">
        <f t="shared" si="178"/>
        <v>22</v>
      </c>
      <c r="AL287" s="1">
        <f t="shared" si="178"/>
        <v>28</v>
      </c>
      <c r="AM287" s="1">
        <f t="shared" si="178"/>
        <v>23</v>
      </c>
      <c r="AN287" s="1">
        <f t="shared" si="178"/>
        <v>28</v>
      </c>
      <c r="AO287" s="1">
        <f t="shared" si="178"/>
        <v>38</v>
      </c>
      <c r="AP287" s="1">
        <f t="shared" si="178"/>
        <v>33</v>
      </c>
      <c r="AQ287" s="1">
        <f t="shared" si="178"/>
        <v>9</v>
      </c>
      <c r="AR287" s="1">
        <f t="shared" si="178"/>
        <v>16</v>
      </c>
      <c r="AS287" s="1">
        <f t="shared" si="178"/>
        <v>29</v>
      </c>
      <c r="AT287" s="1">
        <f t="shared" si="178"/>
        <v>4</v>
      </c>
      <c r="AU287" s="1">
        <f t="shared" si="178"/>
        <v>0</v>
      </c>
    </row>
    <row r="299" spans="1:121">
      <c r="A299" s="3" t="s">
        <v>228</v>
      </c>
      <c r="C299" s="51"/>
      <c r="D299" s="29">
        <f>B313</f>
        <v>5</v>
      </c>
      <c r="E299" s="30"/>
      <c r="F299" s="30"/>
      <c r="G299" s="37"/>
      <c r="H299" s="29">
        <f>B316</f>
        <v>0</v>
      </c>
      <c r="I299" s="31"/>
      <c r="J299" s="35">
        <f>B316</f>
        <v>0</v>
      </c>
      <c r="K299" s="29">
        <f>B317</f>
        <v>0</v>
      </c>
      <c r="L299" s="30"/>
      <c r="M299" s="30"/>
      <c r="N299" s="30"/>
      <c r="O299" s="30"/>
      <c r="P299" s="37"/>
      <c r="Q299" s="46">
        <f>B316</f>
        <v>0</v>
      </c>
      <c r="R299" s="35">
        <f>B316</f>
        <v>0</v>
      </c>
      <c r="S299" s="37"/>
      <c r="T299" s="29">
        <f>B315</f>
        <v>0</v>
      </c>
      <c r="U299" s="30"/>
      <c r="V299" s="30"/>
      <c r="W299" s="37"/>
      <c r="Z299" t="s">
        <v>0</v>
      </c>
      <c r="AA299" t="s">
        <v>1</v>
      </c>
      <c r="AB299" t="s">
        <v>2</v>
      </c>
      <c r="AC299" t="s">
        <v>3</v>
      </c>
      <c r="AD299" t="s">
        <v>4</v>
      </c>
      <c r="AE299" t="s">
        <v>5</v>
      </c>
      <c r="AF299" s="1" t="s">
        <v>24</v>
      </c>
      <c r="AG299" s="1" t="s">
        <v>27</v>
      </c>
      <c r="AH299" s="1" t="s">
        <v>30</v>
      </c>
      <c r="AI299" s="1" t="s">
        <v>33</v>
      </c>
      <c r="AJ299" s="1" t="s">
        <v>36</v>
      </c>
      <c r="AK299" s="1" t="s">
        <v>39</v>
      </c>
      <c r="AL299" s="1" t="s">
        <v>42</v>
      </c>
      <c r="AM299" s="1" t="s">
        <v>45</v>
      </c>
      <c r="AN299" s="1" t="s">
        <v>48</v>
      </c>
      <c r="AO299" s="1" t="s">
        <v>51</v>
      </c>
      <c r="AP299" s="1" t="s">
        <v>54</v>
      </c>
      <c r="AQ299" s="1" t="s">
        <v>57</v>
      </c>
      <c r="AR299" s="1" t="s">
        <v>60</v>
      </c>
      <c r="AS299" s="1" t="s">
        <v>63</v>
      </c>
      <c r="AT299" s="1" t="s">
        <v>66</v>
      </c>
      <c r="AU299" s="1" t="s">
        <v>69</v>
      </c>
      <c r="AX299" t="s">
        <v>0</v>
      </c>
      <c r="AY299" t="s">
        <v>1</v>
      </c>
      <c r="AZ299" t="s">
        <v>2</v>
      </c>
      <c r="BA299" t="s">
        <v>3</v>
      </c>
      <c r="BB299" t="s">
        <v>4</v>
      </c>
      <c r="BC299" t="s">
        <v>5</v>
      </c>
      <c r="BD299" t="s">
        <v>6</v>
      </c>
      <c r="BE299" t="s">
        <v>7</v>
      </c>
      <c r="BF299" t="s">
        <v>8</v>
      </c>
      <c r="BG299" t="s">
        <v>9</v>
      </c>
      <c r="BH299" t="s">
        <v>10</v>
      </c>
      <c r="BI299" t="s">
        <v>11</v>
      </c>
      <c r="BJ299" t="s">
        <v>12</v>
      </c>
      <c r="BK299" t="s">
        <v>13</v>
      </c>
      <c r="BL299" t="s">
        <v>14</v>
      </c>
      <c r="BM299" t="s">
        <v>15</v>
      </c>
      <c r="BN299" t="s">
        <v>16</v>
      </c>
      <c r="BO299" t="s">
        <v>17</v>
      </c>
      <c r="BP299" t="s">
        <v>18</v>
      </c>
      <c r="BQ299" t="s">
        <v>19</v>
      </c>
      <c r="BR299" t="s">
        <v>20</v>
      </c>
      <c r="BS299" t="s">
        <v>21</v>
      </c>
      <c r="BT299" t="s">
        <v>22</v>
      </c>
      <c r="BU299" t="s">
        <v>23</v>
      </c>
      <c r="BV299" t="s">
        <v>24</v>
      </c>
      <c r="BW299" t="s">
        <v>25</v>
      </c>
      <c r="BX299" t="s">
        <v>26</v>
      </c>
      <c r="BY299" t="s">
        <v>27</v>
      </c>
      <c r="BZ299" t="s">
        <v>28</v>
      </c>
      <c r="CA299" t="s">
        <v>29</v>
      </c>
      <c r="CB299" t="s">
        <v>30</v>
      </c>
      <c r="CC299" t="s">
        <v>31</v>
      </c>
      <c r="CD299" t="s">
        <v>32</v>
      </c>
      <c r="CE299" t="s">
        <v>33</v>
      </c>
      <c r="CF299" t="s">
        <v>34</v>
      </c>
      <c r="CG299" t="s">
        <v>35</v>
      </c>
      <c r="CH299" t="s">
        <v>36</v>
      </c>
      <c r="CI299" t="s">
        <v>37</v>
      </c>
      <c r="CJ299" t="s">
        <v>38</v>
      </c>
      <c r="CK299" t="s">
        <v>39</v>
      </c>
      <c r="CL299" t="s">
        <v>40</v>
      </c>
      <c r="CM299" t="s">
        <v>41</v>
      </c>
      <c r="CN299" t="s">
        <v>42</v>
      </c>
      <c r="CO299" t="s">
        <v>43</v>
      </c>
      <c r="CP299" t="s">
        <v>44</v>
      </c>
      <c r="CQ299" t="s">
        <v>45</v>
      </c>
      <c r="CR299" t="s">
        <v>46</v>
      </c>
      <c r="CS299" t="s">
        <v>47</v>
      </c>
      <c r="CT299" t="s">
        <v>48</v>
      </c>
      <c r="CU299" t="s">
        <v>49</v>
      </c>
      <c r="CV299" t="s">
        <v>50</v>
      </c>
      <c r="CW299" t="s">
        <v>51</v>
      </c>
      <c r="CX299" t="s">
        <v>52</v>
      </c>
      <c r="CY299" t="s">
        <v>53</v>
      </c>
      <c r="CZ299" t="s">
        <v>54</v>
      </c>
      <c r="DA299" t="s">
        <v>55</v>
      </c>
      <c r="DB299" t="s">
        <v>56</v>
      </c>
      <c r="DC299" t="s">
        <v>57</v>
      </c>
      <c r="DD299" t="s">
        <v>58</v>
      </c>
      <c r="DE299" t="s">
        <v>59</v>
      </c>
      <c r="DF299" t="s">
        <v>60</v>
      </c>
      <c r="DG299" t="s">
        <v>61</v>
      </c>
      <c r="DH299" t="s">
        <v>62</v>
      </c>
      <c r="DI299" t="s">
        <v>63</v>
      </c>
      <c r="DJ299" t="s">
        <v>64</v>
      </c>
      <c r="DK299" t="s">
        <v>65</v>
      </c>
      <c r="DL299" t="s">
        <v>66</v>
      </c>
      <c r="DM299" t="s">
        <v>67</v>
      </c>
      <c r="DN299" t="s">
        <v>68</v>
      </c>
      <c r="DO299" t="s">
        <v>69</v>
      </c>
      <c r="DP299" t="s">
        <v>70</v>
      </c>
      <c r="DQ299" t="s">
        <v>71</v>
      </c>
    </row>
    <row r="300" spans="1:121">
      <c r="A300" t="s">
        <v>0</v>
      </c>
      <c r="B300" s="50" t="s">
        <v>90</v>
      </c>
      <c r="C300" s="51"/>
      <c r="D300" s="16"/>
      <c r="E300" s="5"/>
      <c r="F300" s="5"/>
      <c r="G300" s="6"/>
      <c r="H300" s="16"/>
      <c r="I300" s="22"/>
      <c r="J300" s="25"/>
      <c r="K300" s="18"/>
      <c r="L300" s="8"/>
      <c r="M300" s="8"/>
      <c r="N300" s="8"/>
      <c r="O300" s="8"/>
      <c r="P300" s="9"/>
      <c r="Q300" s="47"/>
      <c r="R300" s="25"/>
      <c r="S300" s="6"/>
      <c r="T300" s="16"/>
      <c r="U300" s="5"/>
      <c r="V300" s="5"/>
      <c r="W300" s="6"/>
      <c r="Z300" t="s">
        <v>229</v>
      </c>
      <c r="AA300" t="s">
        <v>230</v>
      </c>
      <c r="AB300">
        <v>1</v>
      </c>
      <c r="AC300">
        <v>16</v>
      </c>
      <c r="AD300">
        <v>0</v>
      </c>
      <c r="AE300">
        <v>3</v>
      </c>
      <c r="AF300" s="1">
        <f>BV300</f>
        <v>0</v>
      </c>
      <c r="AG300" s="1">
        <f>BY300</f>
        <v>0</v>
      </c>
      <c r="AH300" s="1">
        <f>CB300</f>
        <v>0</v>
      </c>
      <c r="AI300" s="1">
        <f>CE300</f>
        <v>0</v>
      </c>
      <c r="AJ300" s="1">
        <f>CH300</f>
        <v>1</v>
      </c>
      <c r="AK300" s="1">
        <f>CK300</f>
        <v>0</v>
      </c>
      <c r="AL300" s="1">
        <f>CN300</f>
        <v>0</v>
      </c>
      <c r="AM300" s="1">
        <f>CQ300</f>
        <v>2</v>
      </c>
      <c r="AN300" s="1">
        <f>CT300</f>
        <v>0</v>
      </c>
      <c r="AO300" s="1">
        <f>CW300</f>
        <v>0</v>
      </c>
      <c r="AP300" s="1">
        <f>CZ300</f>
        <v>0</v>
      </c>
      <c r="AQ300" s="1">
        <f>DC300</f>
        <v>0</v>
      </c>
      <c r="AR300" s="1">
        <f>DF300</f>
        <v>0</v>
      </c>
      <c r="AS300" s="1">
        <f>DI300</f>
        <v>0</v>
      </c>
      <c r="AT300" s="1">
        <f>DL300</f>
        <v>0</v>
      </c>
      <c r="AU300" s="1">
        <f>DO300</f>
        <v>0</v>
      </c>
      <c r="AX300" t="s">
        <v>229</v>
      </c>
      <c r="AY300" t="s">
        <v>230</v>
      </c>
      <c r="AZ300">
        <v>1</v>
      </c>
      <c r="BA300">
        <v>16</v>
      </c>
      <c r="BB300">
        <v>0</v>
      </c>
      <c r="BC300">
        <v>3</v>
      </c>
      <c r="BD300">
        <v>3</v>
      </c>
      <c r="BE300">
        <v>16.875</v>
      </c>
      <c r="BF300">
        <v>1</v>
      </c>
      <c r="BG300">
        <v>0</v>
      </c>
      <c r="BH300">
        <v>0.66666666666666696</v>
      </c>
      <c r="BI300">
        <v>0.33333333333333298</v>
      </c>
      <c r="BJ300">
        <v>0</v>
      </c>
      <c r="BK300">
        <v>0</v>
      </c>
      <c r="BL300">
        <v>0</v>
      </c>
      <c r="BM300">
        <v>0</v>
      </c>
      <c r="BN300">
        <v>2</v>
      </c>
      <c r="BO300">
        <v>2</v>
      </c>
      <c r="BP300">
        <v>11.25</v>
      </c>
      <c r="BQ300">
        <v>1</v>
      </c>
      <c r="BR300">
        <v>1</v>
      </c>
      <c r="BS300">
        <v>1</v>
      </c>
      <c r="BT300">
        <v>5.625</v>
      </c>
      <c r="BU300">
        <v>1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1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2</v>
      </c>
      <c r="CR300">
        <v>2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</row>
    <row r="301" spans="1:121">
      <c r="A301" t="s">
        <v>106</v>
      </c>
      <c r="B301">
        <f>1+MATCH(B300,Z300:Z328)</f>
        <v>15</v>
      </c>
      <c r="C301" s="51"/>
      <c r="D301" s="16"/>
      <c r="E301" s="5"/>
      <c r="F301" s="5"/>
      <c r="G301" s="6"/>
      <c r="H301" s="16"/>
      <c r="I301" s="22"/>
      <c r="J301" s="25"/>
      <c r="K301" s="5">
        <f>B316</f>
        <v>0</v>
      </c>
      <c r="L301" s="5"/>
      <c r="M301" s="5"/>
      <c r="N301" s="5"/>
      <c r="O301" s="5"/>
      <c r="P301" s="5"/>
      <c r="Q301" s="22"/>
      <c r="R301" s="25"/>
      <c r="S301" s="6"/>
      <c r="T301" s="16"/>
      <c r="U301" s="5"/>
      <c r="V301" s="5"/>
      <c r="W301" s="6"/>
      <c r="Z301" t="s">
        <v>231</v>
      </c>
      <c r="AA301" t="s">
        <v>230</v>
      </c>
      <c r="AB301">
        <v>1</v>
      </c>
      <c r="AC301">
        <v>95</v>
      </c>
      <c r="AD301">
        <v>1</v>
      </c>
      <c r="AE301">
        <v>1</v>
      </c>
      <c r="AF301" s="1">
        <f t="shared" ref="AF301:AF330" si="179">BV301</f>
        <v>0</v>
      </c>
      <c r="AG301" s="1">
        <f t="shared" ref="AG301:AG330" si="180">BY301</f>
        <v>1</v>
      </c>
      <c r="AH301" s="1">
        <f t="shared" ref="AH301:AH330" si="181">CB301</f>
        <v>0</v>
      </c>
      <c r="AI301" s="1">
        <f t="shared" ref="AI301:AI330" si="182">CE301</f>
        <v>0</v>
      </c>
      <c r="AJ301" s="1">
        <f t="shared" ref="AJ301:AJ330" si="183">CH301</f>
        <v>0</v>
      </c>
      <c r="AK301" s="1">
        <f t="shared" ref="AK301:AK330" si="184">CK301</f>
        <v>0</v>
      </c>
      <c r="AL301" s="1">
        <f t="shared" ref="AL301:AL330" si="185">CN301</f>
        <v>0</v>
      </c>
      <c r="AM301" s="1">
        <f t="shared" ref="AM301:AM330" si="186">CQ301</f>
        <v>0</v>
      </c>
      <c r="AN301" s="1">
        <f t="shared" ref="AN301:AN330" si="187">CT301</f>
        <v>0</v>
      </c>
      <c r="AO301" s="1">
        <f t="shared" ref="AO301:AO330" si="188">CW301</f>
        <v>0</v>
      </c>
      <c r="AP301" s="1">
        <f t="shared" ref="AP301:AP330" si="189">CZ301</f>
        <v>0</v>
      </c>
      <c r="AQ301" s="1">
        <f t="shared" ref="AQ301:AQ330" si="190">DC301</f>
        <v>0</v>
      </c>
      <c r="AR301" s="1">
        <f t="shared" ref="AR301:AR330" si="191">DF301</f>
        <v>0</v>
      </c>
      <c r="AS301" s="1">
        <f t="shared" ref="AS301:AS330" si="192">DI301</f>
        <v>0</v>
      </c>
      <c r="AT301" s="1">
        <f t="shared" ref="AT301:AT330" si="193">DL301</f>
        <v>0</v>
      </c>
      <c r="AU301" s="1">
        <f t="shared" ref="AU301:AU330" si="194">DO301</f>
        <v>0</v>
      </c>
      <c r="AX301" t="s">
        <v>231</v>
      </c>
      <c r="AY301" t="s">
        <v>230</v>
      </c>
      <c r="AZ301">
        <v>1</v>
      </c>
      <c r="BA301">
        <v>95</v>
      </c>
      <c r="BB301">
        <v>1</v>
      </c>
      <c r="BC301">
        <v>1</v>
      </c>
      <c r="BD301">
        <v>6</v>
      </c>
      <c r="BE301">
        <v>5.6842105263157903</v>
      </c>
      <c r="BF301">
        <v>0.16666666666666699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3</v>
      </c>
      <c r="BT301">
        <v>2.8421052631578898</v>
      </c>
      <c r="BU301">
        <v>0.33333333333333298</v>
      </c>
      <c r="BV301">
        <v>0</v>
      </c>
      <c r="BW301">
        <v>0</v>
      </c>
      <c r="BX301">
        <v>0</v>
      </c>
      <c r="BY301">
        <v>1</v>
      </c>
      <c r="BZ301">
        <v>1</v>
      </c>
      <c r="CA301">
        <v>1</v>
      </c>
      <c r="CB301">
        <v>0</v>
      </c>
      <c r="CC301">
        <v>0</v>
      </c>
      <c r="CD301">
        <v>0</v>
      </c>
      <c r="CE301">
        <v>0</v>
      </c>
      <c r="CF301">
        <v>1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</row>
    <row r="302" spans="1:121">
      <c r="A302" s="2" t="s">
        <v>107</v>
      </c>
      <c r="B302" s="2">
        <f>VLOOKUP(B300,Z300:AU333,7,FALSE)</f>
        <v>0</v>
      </c>
      <c r="C302" s="51"/>
      <c r="D302" s="16"/>
      <c r="E302" s="5"/>
      <c r="F302" s="5"/>
      <c r="G302" s="6"/>
      <c r="H302" s="18"/>
      <c r="I302" s="44"/>
      <c r="J302" s="45"/>
      <c r="K302" s="8"/>
      <c r="L302" s="8"/>
      <c r="M302" s="8"/>
      <c r="N302" s="8"/>
      <c r="O302" s="8"/>
      <c r="P302" s="8"/>
      <c r="Q302" s="44"/>
      <c r="R302" s="45"/>
      <c r="S302" s="9"/>
      <c r="T302" s="16"/>
      <c r="U302" s="5"/>
      <c r="V302" s="5"/>
      <c r="W302" s="6"/>
      <c r="Z302" t="s">
        <v>232</v>
      </c>
      <c r="AA302" t="s">
        <v>230</v>
      </c>
      <c r="AB302">
        <v>1</v>
      </c>
      <c r="AC302">
        <v>10</v>
      </c>
      <c r="AD302">
        <v>0</v>
      </c>
      <c r="AE302">
        <v>1</v>
      </c>
      <c r="AF302" s="1">
        <f t="shared" si="179"/>
        <v>0</v>
      </c>
      <c r="AG302" s="1">
        <f t="shared" si="180"/>
        <v>0</v>
      </c>
      <c r="AH302" s="1">
        <f t="shared" si="181"/>
        <v>0</v>
      </c>
      <c r="AI302" s="1">
        <f t="shared" si="182"/>
        <v>0</v>
      </c>
      <c r="AJ302" s="1">
        <f t="shared" si="183"/>
        <v>0</v>
      </c>
      <c r="AK302" s="1">
        <f t="shared" si="184"/>
        <v>0</v>
      </c>
      <c r="AL302" s="1">
        <f t="shared" si="185"/>
        <v>0</v>
      </c>
      <c r="AM302" s="1">
        <f t="shared" si="186"/>
        <v>1</v>
      </c>
      <c r="AN302" s="1">
        <f t="shared" si="187"/>
        <v>0</v>
      </c>
      <c r="AO302" s="1">
        <f t="shared" si="188"/>
        <v>0</v>
      </c>
      <c r="AP302" s="1">
        <f t="shared" si="189"/>
        <v>0</v>
      </c>
      <c r="AQ302" s="1">
        <f t="shared" si="190"/>
        <v>0</v>
      </c>
      <c r="AR302" s="1">
        <f t="shared" si="191"/>
        <v>0</v>
      </c>
      <c r="AS302" s="1">
        <f t="shared" si="192"/>
        <v>0</v>
      </c>
      <c r="AT302" s="1">
        <f t="shared" si="193"/>
        <v>0</v>
      </c>
      <c r="AU302" s="1">
        <f t="shared" si="194"/>
        <v>0</v>
      </c>
      <c r="AX302" t="s">
        <v>232</v>
      </c>
      <c r="AY302" t="s">
        <v>230</v>
      </c>
      <c r="AZ302">
        <v>1</v>
      </c>
      <c r="BA302">
        <v>10</v>
      </c>
      <c r="BB302">
        <v>0</v>
      </c>
      <c r="BC302">
        <v>1</v>
      </c>
      <c r="BD302">
        <v>1</v>
      </c>
      <c r="BE302">
        <v>9</v>
      </c>
      <c r="BF302">
        <v>1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1</v>
      </c>
      <c r="BP302">
        <v>9</v>
      </c>
      <c r="BQ302">
        <v>1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1</v>
      </c>
      <c r="CR302">
        <v>1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</row>
    <row r="303" spans="1:121">
      <c r="A303" s="2" t="s">
        <v>108</v>
      </c>
      <c r="B303" s="2">
        <f>VLOOKUP(B300,Z300:AU333,8,FALSE)</f>
        <v>1</v>
      </c>
      <c r="C303" s="51" t="s">
        <v>105</v>
      </c>
      <c r="D303" s="16">
        <f>B313</f>
        <v>5</v>
      </c>
      <c r="E303" s="5"/>
      <c r="F303" s="5"/>
      <c r="G303" s="5"/>
      <c r="H303" s="5"/>
      <c r="I303" s="22"/>
      <c r="J303" s="35">
        <f>B314</f>
        <v>1</v>
      </c>
      <c r="K303" s="30"/>
      <c r="L303" s="30"/>
      <c r="M303" s="30"/>
      <c r="N303" s="30"/>
      <c r="O303" s="30"/>
      <c r="P303" s="30"/>
      <c r="Q303" s="31"/>
      <c r="R303" s="25">
        <f>B315</f>
        <v>0</v>
      </c>
      <c r="S303" s="5"/>
      <c r="T303" s="5"/>
      <c r="U303" s="5"/>
      <c r="V303" s="5"/>
      <c r="W303" s="6"/>
      <c r="Z303" t="s">
        <v>233</v>
      </c>
      <c r="AA303" t="s">
        <v>230</v>
      </c>
      <c r="AB303">
        <v>1</v>
      </c>
      <c r="AC303">
        <v>80</v>
      </c>
      <c r="AD303">
        <v>1</v>
      </c>
      <c r="AE303">
        <v>10</v>
      </c>
      <c r="AF303" s="1">
        <f t="shared" si="179"/>
        <v>0</v>
      </c>
      <c r="AG303" s="1">
        <f t="shared" si="180"/>
        <v>1</v>
      </c>
      <c r="AH303" s="1">
        <f t="shared" si="181"/>
        <v>0</v>
      </c>
      <c r="AI303" s="1">
        <f t="shared" si="182"/>
        <v>0</v>
      </c>
      <c r="AJ303" s="1">
        <f t="shared" si="183"/>
        <v>2</v>
      </c>
      <c r="AK303" s="1">
        <f t="shared" si="184"/>
        <v>0</v>
      </c>
      <c r="AL303" s="1">
        <f t="shared" si="185"/>
        <v>0</v>
      </c>
      <c r="AM303" s="1">
        <f t="shared" si="186"/>
        <v>3</v>
      </c>
      <c r="AN303" s="1">
        <f t="shared" si="187"/>
        <v>0</v>
      </c>
      <c r="AO303" s="1">
        <f t="shared" si="188"/>
        <v>0</v>
      </c>
      <c r="AP303" s="1">
        <f t="shared" si="189"/>
        <v>1</v>
      </c>
      <c r="AQ303" s="1">
        <f t="shared" si="190"/>
        <v>0</v>
      </c>
      <c r="AR303" s="1">
        <f t="shared" si="191"/>
        <v>0</v>
      </c>
      <c r="AS303" s="1">
        <f t="shared" si="192"/>
        <v>0</v>
      </c>
      <c r="AT303" s="1">
        <f t="shared" si="193"/>
        <v>0</v>
      </c>
      <c r="AU303" s="1">
        <f t="shared" si="194"/>
        <v>0</v>
      </c>
      <c r="AX303" t="s">
        <v>233</v>
      </c>
      <c r="AY303" t="s">
        <v>230</v>
      </c>
      <c r="AZ303">
        <v>1</v>
      </c>
      <c r="BA303">
        <v>80</v>
      </c>
      <c r="BB303">
        <v>1</v>
      </c>
      <c r="BC303">
        <v>10</v>
      </c>
      <c r="BD303">
        <v>16</v>
      </c>
      <c r="BE303">
        <v>18</v>
      </c>
      <c r="BF303">
        <v>0.625</v>
      </c>
      <c r="BG303">
        <v>0</v>
      </c>
      <c r="BH303">
        <v>0.5</v>
      </c>
      <c r="BI303">
        <v>0.5</v>
      </c>
      <c r="BJ303">
        <v>0</v>
      </c>
      <c r="BK303">
        <v>0</v>
      </c>
      <c r="BL303">
        <v>0</v>
      </c>
      <c r="BM303">
        <v>0</v>
      </c>
      <c r="BN303">
        <v>4</v>
      </c>
      <c r="BO303">
        <v>5</v>
      </c>
      <c r="BP303">
        <v>5.625</v>
      </c>
      <c r="BQ303">
        <v>0.8</v>
      </c>
      <c r="BR303">
        <v>3</v>
      </c>
      <c r="BS303">
        <v>5</v>
      </c>
      <c r="BT303">
        <v>5.625</v>
      </c>
      <c r="BU303">
        <v>0.6</v>
      </c>
      <c r="BV303">
        <v>0</v>
      </c>
      <c r="BW303">
        <v>0</v>
      </c>
      <c r="BX303">
        <v>0</v>
      </c>
      <c r="BY303">
        <v>1</v>
      </c>
      <c r="BZ303">
        <v>1</v>
      </c>
      <c r="CA303">
        <v>1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2</v>
      </c>
      <c r="CI303">
        <v>3</v>
      </c>
      <c r="CJ303">
        <v>0.66666666666666696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3</v>
      </c>
      <c r="CR303">
        <v>4</v>
      </c>
      <c r="CS303">
        <v>0.75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1</v>
      </c>
      <c r="DA303">
        <v>1</v>
      </c>
      <c r="DB303">
        <v>1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</row>
    <row r="304" spans="1:121">
      <c r="A304" s="2" t="s">
        <v>109</v>
      </c>
      <c r="B304" s="2">
        <f>VLOOKUP(B300,Z300:AU333,9,FALSE)</f>
        <v>5</v>
      </c>
      <c r="C304" s="51"/>
      <c r="D304" s="16"/>
      <c r="E304" s="5"/>
      <c r="F304" s="5"/>
      <c r="G304" s="5"/>
      <c r="H304" s="5"/>
      <c r="I304" s="22"/>
      <c r="J304" s="25"/>
      <c r="K304" s="5"/>
      <c r="L304" s="5"/>
      <c r="M304" s="5"/>
      <c r="N304" s="5"/>
      <c r="O304" s="5"/>
      <c r="P304" s="5"/>
      <c r="Q304" s="22"/>
      <c r="R304" s="25"/>
      <c r="S304" s="5"/>
      <c r="T304" s="5"/>
      <c r="U304" s="5"/>
      <c r="V304" s="5"/>
      <c r="W304" s="6"/>
      <c r="Z304" t="s">
        <v>234</v>
      </c>
      <c r="AA304" t="s">
        <v>230</v>
      </c>
      <c r="AB304">
        <v>1</v>
      </c>
      <c r="AC304">
        <v>29</v>
      </c>
      <c r="AD304">
        <v>0</v>
      </c>
      <c r="AE304">
        <v>1</v>
      </c>
      <c r="AF304" s="1">
        <f t="shared" si="179"/>
        <v>0</v>
      </c>
      <c r="AG304" s="1">
        <f t="shared" si="180"/>
        <v>0</v>
      </c>
      <c r="AH304" s="1">
        <f t="shared" si="181"/>
        <v>0</v>
      </c>
      <c r="AI304" s="1">
        <f t="shared" si="182"/>
        <v>0</v>
      </c>
      <c r="AJ304" s="1">
        <f t="shared" si="183"/>
        <v>0</v>
      </c>
      <c r="AK304" s="1">
        <f t="shared" si="184"/>
        <v>0</v>
      </c>
      <c r="AL304" s="1">
        <f t="shared" si="185"/>
        <v>0</v>
      </c>
      <c r="AM304" s="1">
        <f t="shared" si="186"/>
        <v>0</v>
      </c>
      <c r="AN304" s="1">
        <f t="shared" si="187"/>
        <v>1</v>
      </c>
      <c r="AO304" s="1">
        <f t="shared" si="188"/>
        <v>0</v>
      </c>
      <c r="AP304" s="1">
        <f t="shared" si="189"/>
        <v>0</v>
      </c>
      <c r="AQ304" s="1">
        <f t="shared" si="190"/>
        <v>0</v>
      </c>
      <c r="AR304" s="1">
        <f t="shared" si="191"/>
        <v>0</v>
      </c>
      <c r="AS304" s="1">
        <f t="shared" si="192"/>
        <v>0</v>
      </c>
      <c r="AT304" s="1">
        <f t="shared" si="193"/>
        <v>0</v>
      </c>
      <c r="AU304" s="1">
        <f t="shared" si="194"/>
        <v>0</v>
      </c>
      <c r="AX304" t="s">
        <v>234</v>
      </c>
      <c r="AY304" t="s">
        <v>230</v>
      </c>
      <c r="AZ304">
        <v>1</v>
      </c>
      <c r="BA304">
        <v>29</v>
      </c>
      <c r="BB304">
        <v>0</v>
      </c>
      <c r="BC304">
        <v>1</v>
      </c>
      <c r="BD304">
        <v>1</v>
      </c>
      <c r="BE304">
        <v>3.1034482758620698</v>
      </c>
      <c r="BF304">
        <v>1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1</v>
      </c>
      <c r="BO304">
        <v>1</v>
      </c>
      <c r="BP304">
        <v>3.1034482758620698</v>
      </c>
      <c r="BQ304">
        <v>1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1</v>
      </c>
      <c r="CU304">
        <v>1</v>
      </c>
      <c r="CV304">
        <v>1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</row>
    <row r="305" spans="1:121">
      <c r="A305" s="2" t="s">
        <v>110</v>
      </c>
      <c r="B305" s="2">
        <f>VLOOKUP(B300,Z300:AU333,10,FALSE)</f>
        <v>0</v>
      </c>
      <c r="C305" s="51"/>
      <c r="D305" s="16"/>
      <c r="E305" s="5"/>
      <c r="F305" s="5"/>
      <c r="G305" s="5"/>
      <c r="H305" s="5"/>
      <c r="I305" s="22"/>
      <c r="J305" s="25"/>
      <c r="K305" s="5"/>
      <c r="L305" s="5"/>
      <c r="M305" s="5"/>
      <c r="N305" s="5"/>
      <c r="O305" s="5"/>
      <c r="P305" s="5"/>
      <c r="Q305" s="22"/>
      <c r="R305" s="25"/>
      <c r="S305" s="5"/>
      <c r="T305" s="5"/>
      <c r="U305" s="5"/>
      <c r="V305" s="5"/>
      <c r="W305" s="6"/>
      <c r="Z305" t="s">
        <v>82</v>
      </c>
      <c r="AA305" t="s">
        <v>79</v>
      </c>
      <c r="AB305">
        <v>1</v>
      </c>
      <c r="AC305">
        <v>95</v>
      </c>
      <c r="AD305">
        <v>1</v>
      </c>
      <c r="AE305">
        <v>38</v>
      </c>
      <c r="AF305" s="1">
        <f t="shared" si="179"/>
        <v>0</v>
      </c>
      <c r="AG305" s="1">
        <f t="shared" si="180"/>
        <v>0</v>
      </c>
      <c r="AH305" s="1">
        <f t="shared" si="181"/>
        <v>0</v>
      </c>
      <c r="AI305" s="1">
        <f t="shared" si="182"/>
        <v>0</v>
      </c>
      <c r="AJ305" s="1">
        <f t="shared" si="183"/>
        <v>0</v>
      </c>
      <c r="AK305" s="1">
        <f t="shared" si="184"/>
        <v>2</v>
      </c>
      <c r="AL305" s="1">
        <f t="shared" si="185"/>
        <v>3</v>
      </c>
      <c r="AM305" s="1">
        <f t="shared" si="186"/>
        <v>1</v>
      </c>
      <c r="AN305" s="1">
        <f t="shared" si="187"/>
        <v>3</v>
      </c>
      <c r="AO305" s="1">
        <f t="shared" si="188"/>
        <v>5</v>
      </c>
      <c r="AP305" s="1">
        <f t="shared" si="189"/>
        <v>4</v>
      </c>
      <c r="AQ305" s="1">
        <f t="shared" si="190"/>
        <v>6</v>
      </c>
      <c r="AR305" s="1">
        <f t="shared" si="191"/>
        <v>3</v>
      </c>
      <c r="AS305" s="1">
        <f t="shared" si="192"/>
        <v>8</v>
      </c>
      <c r="AT305" s="1">
        <f t="shared" si="193"/>
        <v>2</v>
      </c>
      <c r="AU305" s="1">
        <f t="shared" si="194"/>
        <v>0</v>
      </c>
      <c r="AX305" t="s">
        <v>82</v>
      </c>
      <c r="AY305" t="s">
        <v>79</v>
      </c>
      <c r="AZ305">
        <v>1</v>
      </c>
      <c r="BA305">
        <v>95</v>
      </c>
      <c r="BB305">
        <v>1</v>
      </c>
      <c r="BC305">
        <v>38</v>
      </c>
      <c r="BD305">
        <v>46</v>
      </c>
      <c r="BE305">
        <v>43.578947368421098</v>
      </c>
      <c r="BF305">
        <v>0.82608695652173902</v>
      </c>
      <c r="BG305">
        <v>0.57777777777777795</v>
      </c>
      <c r="BH305">
        <v>0.422222222222222</v>
      </c>
      <c r="BI305">
        <v>0</v>
      </c>
      <c r="BJ305">
        <v>19</v>
      </c>
      <c r="BK305">
        <v>26</v>
      </c>
      <c r="BL305">
        <v>24.6315789473684</v>
      </c>
      <c r="BM305">
        <v>0.73076923076923095</v>
      </c>
      <c r="BN305">
        <v>18</v>
      </c>
      <c r="BO305">
        <v>19</v>
      </c>
      <c r="BP305">
        <v>18</v>
      </c>
      <c r="BQ305">
        <v>0.94736842105263197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2</v>
      </c>
      <c r="CL305">
        <v>2</v>
      </c>
      <c r="CM305">
        <v>1</v>
      </c>
      <c r="CN305">
        <v>3</v>
      </c>
      <c r="CO305">
        <v>3</v>
      </c>
      <c r="CP305">
        <v>1</v>
      </c>
      <c r="CQ305">
        <v>1</v>
      </c>
      <c r="CR305">
        <v>2</v>
      </c>
      <c r="CS305">
        <v>0.5</v>
      </c>
      <c r="CT305">
        <v>3</v>
      </c>
      <c r="CU305">
        <v>3</v>
      </c>
      <c r="CV305">
        <v>1</v>
      </c>
      <c r="CW305">
        <v>5</v>
      </c>
      <c r="CX305">
        <v>5</v>
      </c>
      <c r="CY305">
        <v>1</v>
      </c>
      <c r="CZ305">
        <v>4</v>
      </c>
      <c r="DA305">
        <v>4</v>
      </c>
      <c r="DB305">
        <v>1</v>
      </c>
      <c r="DC305">
        <v>6</v>
      </c>
      <c r="DD305">
        <v>9</v>
      </c>
      <c r="DE305">
        <v>0.66666666666666696</v>
      </c>
      <c r="DF305">
        <v>3</v>
      </c>
      <c r="DG305">
        <v>5</v>
      </c>
      <c r="DH305">
        <v>0.6</v>
      </c>
      <c r="DI305">
        <v>8</v>
      </c>
      <c r="DJ305">
        <v>10</v>
      </c>
      <c r="DK305">
        <v>0.8</v>
      </c>
      <c r="DL305">
        <v>2</v>
      </c>
      <c r="DM305">
        <v>2</v>
      </c>
      <c r="DN305">
        <v>1</v>
      </c>
      <c r="DO305">
        <v>0</v>
      </c>
      <c r="DP305">
        <v>0</v>
      </c>
      <c r="DQ305">
        <v>0</v>
      </c>
    </row>
    <row r="306" spans="1:121">
      <c r="A306" s="2" t="s">
        <v>111</v>
      </c>
      <c r="B306" s="2">
        <f>VLOOKUP(B300,Z300:AU333,11,FALSE)</f>
        <v>0</v>
      </c>
      <c r="C306" s="51"/>
      <c r="D306" s="16"/>
      <c r="E306" s="5"/>
      <c r="F306" s="5"/>
      <c r="G306" s="5"/>
      <c r="H306" s="5"/>
      <c r="I306" s="22"/>
      <c r="J306" s="25"/>
      <c r="K306" s="5"/>
      <c r="L306" s="5"/>
      <c r="M306" s="5"/>
      <c r="N306" s="5"/>
      <c r="O306" s="5"/>
      <c r="P306" s="5"/>
      <c r="Q306" s="22"/>
      <c r="R306" s="25"/>
      <c r="S306" s="5"/>
      <c r="T306" s="5"/>
      <c r="U306" s="5"/>
      <c r="V306" s="5"/>
      <c r="W306" s="6"/>
      <c r="Z306" t="s">
        <v>235</v>
      </c>
      <c r="AA306" t="s">
        <v>230</v>
      </c>
      <c r="AB306">
        <v>1</v>
      </c>
      <c r="AC306">
        <v>92</v>
      </c>
      <c r="AD306">
        <v>1</v>
      </c>
      <c r="AE306">
        <v>10</v>
      </c>
      <c r="AF306" s="1">
        <f t="shared" si="179"/>
        <v>0</v>
      </c>
      <c r="AG306" s="1">
        <f t="shared" si="180"/>
        <v>0</v>
      </c>
      <c r="AH306" s="1">
        <f t="shared" si="181"/>
        <v>1</v>
      </c>
      <c r="AI306" s="1">
        <f t="shared" si="182"/>
        <v>2</v>
      </c>
      <c r="AJ306" s="1">
        <f t="shared" si="183"/>
        <v>0</v>
      </c>
      <c r="AK306" s="1">
        <f t="shared" si="184"/>
        <v>3</v>
      </c>
      <c r="AL306" s="1">
        <f t="shared" si="185"/>
        <v>3</v>
      </c>
      <c r="AM306" s="1">
        <f t="shared" si="186"/>
        <v>0</v>
      </c>
      <c r="AN306" s="1">
        <f t="shared" si="187"/>
        <v>1</v>
      </c>
      <c r="AO306" s="1">
        <f t="shared" si="188"/>
        <v>0</v>
      </c>
      <c r="AP306" s="1">
        <f t="shared" si="189"/>
        <v>0</v>
      </c>
      <c r="AQ306" s="1">
        <f t="shared" si="190"/>
        <v>0</v>
      </c>
      <c r="AR306" s="1">
        <f t="shared" si="191"/>
        <v>0</v>
      </c>
      <c r="AS306" s="1">
        <f t="shared" si="192"/>
        <v>0</v>
      </c>
      <c r="AT306" s="1">
        <f t="shared" si="193"/>
        <v>0</v>
      </c>
      <c r="AU306" s="1">
        <f t="shared" si="194"/>
        <v>0</v>
      </c>
      <c r="AX306" t="s">
        <v>235</v>
      </c>
      <c r="AY306" t="s">
        <v>230</v>
      </c>
      <c r="AZ306">
        <v>1</v>
      </c>
      <c r="BA306">
        <v>92</v>
      </c>
      <c r="BB306">
        <v>1</v>
      </c>
      <c r="BC306">
        <v>10</v>
      </c>
      <c r="BD306">
        <v>14</v>
      </c>
      <c r="BE306">
        <v>13.695652173913</v>
      </c>
      <c r="BF306">
        <v>0.71428571428571397</v>
      </c>
      <c r="BG306">
        <v>0</v>
      </c>
      <c r="BH306">
        <v>0.76923076923076905</v>
      </c>
      <c r="BI306">
        <v>0.230769230769231</v>
      </c>
      <c r="BJ306">
        <v>0</v>
      </c>
      <c r="BK306">
        <v>0</v>
      </c>
      <c r="BL306">
        <v>0</v>
      </c>
      <c r="BM306">
        <v>0</v>
      </c>
      <c r="BN306">
        <v>7</v>
      </c>
      <c r="BO306">
        <v>10</v>
      </c>
      <c r="BP306">
        <v>9.7826086956521703</v>
      </c>
      <c r="BQ306">
        <v>0.7</v>
      </c>
      <c r="BR306">
        <v>3</v>
      </c>
      <c r="BS306">
        <v>3</v>
      </c>
      <c r="BT306">
        <v>2.9347826086956501</v>
      </c>
      <c r="BU306">
        <v>1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1</v>
      </c>
      <c r="CD306">
        <v>1</v>
      </c>
      <c r="CE306">
        <v>2</v>
      </c>
      <c r="CF306">
        <v>2</v>
      </c>
      <c r="CG306">
        <v>1</v>
      </c>
      <c r="CH306">
        <v>0</v>
      </c>
      <c r="CI306">
        <v>0</v>
      </c>
      <c r="CJ306">
        <v>0</v>
      </c>
      <c r="CK306">
        <v>3</v>
      </c>
      <c r="CL306">
        <v>4</v>
      </c>
      <c r="CM306">
        <v>0.75</v>
      </c>
      <c r="CN306">
        <v>3</v>
      </c>
      <c r="CO306">
        <v>3</v>
      </c>
      <c r="CP306">
        <v>1</v>
      </c>
      <c r="CQ306">
        <v>0</v>
      </c>
      <c r="CR306">
        <v>0</v>
      </c>
      <c r="CS306">
        <v>0</v>
      </c>
      <c r="CT306">
        <v>1</v>
      </c>
      <c r="CU306">
        <v>3</v>
      </c>
      <c r="CV306">
        <v>0.33333333333333298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</row>
    <row r="307" spans="1:121">
      <c r="A307" s="2" t="s">
        <v>112</v>
      </c>
      <c r="B307" s="2">
        <f>VLOOKUP(B300,Z300:AU333,12,FALSE)</f>
        <v>10</v>
      </c>
      <c r="C307" s="51"/>
      <c r="D307" s="16"/>
      <c r="E307" s="5"/>
      <c r="F307" s="5"/>
      <c r="G307" s="5"/>
      <c r="H307" s="5"/>
      <c r="I307" s="22"/>
      <c r="J307" s="25"/>
      <c r="K307" s="5"/>
      <c r="L307" s="5"/>
      <c r="M307" s="5"/>
      <c r="N307" s="5"/>
      <c r="O307" s="5"/>
      <c r="P307" s="5"/>
      <c r="Q307" s="22"/>
      <c r="R307" s="25"/>
      <c r="S307" s="5"/>
      <c r="T307" s="5"/>
      <c r="U307" s="5"/>
      <c r="V307" s="5"/>
      <c r="W307" s="6"/>
      <c r="Z307" t="s">
        <v>83</v>
      </c>
      <c r="AA307" t="s">
        <v>79</v>
      </c>
      <c r="AB307">
        <v>1</v>
      </c>
      <c r="AC307">
        <v>27</v>
      </c>
      <c r="AD307">
        <v>0</v>
      </c>
      <c r="AE307">
        <v>24</v>
      </c>
      <c r="AF307" s="1">
        <f t="shared" si="179"/>
        <v>0</v>
      </c>
      <c r="AG307" s="1">
        <f t="shared" si="180"/>
        <v>0</v>
      </c>
      <c r="AH307" s="1">
        <f t="shared" si="181"/>
        <v>0</v>
      </c>
      <c r="AI307" s="1">
        <f t="shared" si="182"/>
        <v>1</v>
      </c>
      <c r="AJ307" s="1">
        <f t="shared" si="183"/>
        <v>3</v>
      </c>
      <c r="AK307" s="1">
        <f t="shared" si="184"/>
        <v>0</v>
      </c>
      <c r="AL307" s="1">
        <f t="shared" si="185"/>
        <v>4</v>
      </c>
      <c r="AM307" s="1">
        <f t="shared" si="186"/>
        <v>5</v>
      </c>
      <c r="AN307" s="1">
        <f t="shared" si="187"/>
        <v>0</v>
      </c>
      <c r="AO307" s="1">
        <f t="shared" si="188"/>
        <v>6</v>
      </c>
      <c r="AP307" s="1">
        <f t="shared" si="189"/>
        <v>3</v>
      </c>
      <c r="AQ307" s="1">
        <f t="shared" si="190"/>
        <v>1</v>
      </c>
      <c r="AR307" s="1">
        <f t="shared" si="191"/>
        <v>0</v>
      </c>
      <c r="AS307" s="1">
        <f t="shared" si="192"/>
        <v>1</v>
      </c>
      <c r="AT307" s="1">
        <f t="shared" si="193"/>
        <v>0</v>
      </c>
      <c r="AU307" s="1">
        <f t="shared" si="194"/>
        <v>0</v>
      </c>
      <c r="AX307" t="s">
        <v>83</v>
      </c>
      <c r="AY307" t="s">
        <v>79</v>
      </c>
      <c r="AZ307">
        <v>1</v>
      </c>
      <c r="BA307">
        <v>27</v>
      </c>
      <c r="BB307">
        <v>0</v>
      </c>
      <c r="BC307">
        <v>24</v>
      </c>
      <c r="BD307">
        <v>25</v>
      </c>
      <c r="BE307">
        <v>83.3333333333333</v>
      </c>
      <c r="BF307">
        <v>0.96</v>
      </c>
      <c r="BG307">
        <v>0.12</v>
      </c>
      <c r="BH307">
        <v>0.72</v>
      </c>
      <c r="BI307">
        <v>0.16</v>
      </c>
      <c r="BJ307">
        <v>2</v>
      </c>
      <c r="BK307">
        <v>3</v>
      </c>
      <c r="BL307">
        <v>10</v>
      </c>
      <c r="BM307">
        <v>0.66666666666666696</v>
      </c>
      <c r="BN307">
        <v>18</v>
      </c>
      <c r="BO307">
        <v>18</v>
      </c>
      <c r="BP307">
        <v>60</v>
      </c>
      <c r="BQ307">
        <v>1</v>
      </c>
      <c r="BR307">
        <v>4</v>
      </c>
      <c r="BS307">
        <v>4</v>
      </c>
      <c r="BT307">
        <v>13.3333333333333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1</v>
      </c>
      <c r="CG307">
        <v>1</v>
      </c>
      <c r="CH307">
        <v>3</v>
      </c>
      <c r="CI307">
        <v>3</v>
      </c>
      <c r="CJ307">
        <v>1</v>
      </c>
      <c r="CK307">
        <v>0</v>
      </c>
      <c r="CL307">
        <v>0</v>
      </c>
      <c r="CM307">
        <v>0</v>
      </c>
      <c r="CN307">
        <v>4</v>
      </c>
      <c r="CO307">
        <v>4</v>
      </c>
      <c r="CP307">
        <v>1</v>
      </c>
      <c r="CQ307">
        <v>5</v>
      </c>
      <c r="CR307">
        <v>5</v>
      </c>
      <c r="CS307">
        <v>1</v>
      </c>
      <c r="CT307">
        <v>0</v>
      </c>
      <c r="CU307">
        <v>0</v>
      </c>
      <c r="CV307">
        <v>0</v>
      </c>
      <c r="CW307">
        <v>6</v>
      </c>
      <c r="CX307">
        <v>6</v>
      </c>
      <c r="CY307">
        <v>1</v>
      </c>
      <c r="CZ307">
        <v>3</v>
      </c>
      <c r="DA307">
        <v>3</v>
      </c>
      <c r="DB307">
        <v>1</v>
      </c>
      <c r="DC307">
        <v>1</v>
      </c>
      <c r="DD307">
        <v>1</v>
      </c>
      <c r="DE307">
        <v>1</v>
      </c>
      <c r="DF307">
        <v>0</v>
      </c>
      <c r="DG307">
        <v>0</v>
      </c>
      <c r="DH307">
        <v>0</v>
      </c>
      <c r="DI307">
        <v>1</v>
      </c>
      <c r="DJ307">
        <v>2</v>
      </c>
      <c r="DK307">
        <v>0.5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</row>
    <row r="308" spans="1:121">
      <c r="A308" s="2" t="s">
        <v>113</v>
      </c>
      <c r="B308" s="2">
        <f>VLOOKUP(B300,Z300:AU333,13,FALSE)</f>
        <v>0</v>
      </c>
      <c r="C308" s="51"/>
      <c r="D308" s="32"/>
      <c r="E308" s="33"/>
      <c r="F308" s="33"/>
      <c r="G308" s="33"/>
      <c r="H308" s="33"/>
      <c r="I308" s="34"/>
      <c r="J308" s="36"/>
      <c r="K308" s="33"/>
      <c r="L308" s="33"/>
      <c r="M308" s="33"/>
      <c r="N308" s="33"/>
      <c r="O308" s="33"/>
      <c r="P308" s="33"/>
      <c r="Q308" s="34"/>
      <c r="R308" s="36"/>
      <c r="S308" s="33"/>
      <c r="T308" s="33"/>
      <c r="U308" s="33"/>
      <c r="V308" s="33"/>
      <c r="W308" s="38"/>
      <c r="Z308" t="s">
        <v>236</v>
      </c>
      <c r="AA308" t="s">
        <v>230</v>
      </c>
      <c r="AB308">
        <v>1</v>
      </c>
      <c r="AC308">
        <v>95</v>
      </c>
      <c r="AD308">
        <v>1</v>
      </c>
      <c r="AE308">
        <v>4</v>
      </c>
      <c r="AF308" s="1">
        <f t="shared" si="179"/>
        <v>0</v>
      </c>
      <c r="AG308" s="1">
        <f t="shared" si="180"/>
        <v>0</v>
      </c>
      <c r="AH308" s="1">
        <f t="shared" si="181"/>
        <v>1</v>
      </c>
      <c r="AI308" s="1">
        <f t="shared" si="182"/>
        <v>0</v>
      </c>
      <c r="AJ308" s="1">
        <f t="shared" si="183"/>
        <v>0</v>
      </c>
      <c r="AK308" s="1">
        <f t="shared" si="184"/>
        <v>1</v>
      </c>
      <c r="AL308" s="1">
        <f t="shared" si="185"/>
        <v>0</v>
      </c>
      <c r="AM308" s="1">
        <f t="shared" si="186"/>
        <v>0</v>
      </c>
      <c r="AN308" s="1">
        <f t="shared" si="187"/>
        <v>0</v>
      </c>
      <c r="AO308" s="1">
        <f t="shared" si="188"/>
        <v>0</v>
      </c>
      <c r="AP308" s="1">
        <f t="shared" si="189"/>
        <v>0</v>
      </c>
      <c r="AQ308" s="1">
        <f t="shared" si="190"/>
        <v>2</v>
      </c>
      <c r="AR308" s="1">
        <f t="shared" si="191"/>
        <v>0</v>
      </c>
      <c r="AS308" s="1">
        <f t="shared" si="192"/>
        <v>0</v>
      </c>
      <c r="AT308" s="1">
        <f t="shared" si="193"/>
        <v>0</v>
      </c>
      <c r="AU308" s="1">
        <f t="shared" si="194"/>
        <v>0</v>
      </c>
      <c r="AX308" t="s">
        <v>236</v>
      </c>
      <c r="AY308" t="s">
        <v>230</v>
      </c>
      <c r="AZ308">
        <v>1</v>
      </c>
      <c r="BA308">
        <v>95</v>
      </c>
      <c r="BB308">
        <v>1</v>
      </c>
      <c r="BC308">
        <v>4</v>
      </c>
      <c r="BD308">
        <v>9</v>
      </c>
      <c r="BE308">
        <v>8.5263157894736796</v>
      </c>
      <c r="BF308">
        <v>0.44444444444444398</v>
      </c>
      <c r="BG308">
        <v>0.22222222222222199</v>
      </c>
      <c r="BH308">
        <v>0.44444444444444398</v>
      </c>
      <c r="BI308">
        <v>0.33333333333333298</v>
      </c>
      <c r="BJ308">
        <v>2</v>
      </c>
      <c r="BK308">
        <v>2</v>
      </c>
      <c r="BL308">
        <v>1.8947368421052599</v>
      </c>
      <c r="BM308">
        <v>1</v>
      </c>
      <c r="BN308">
        <v>1</v>
      </c>
      <c r="BO308">
        <v>4</v>
      </c>
      <c r="BP308">
        <v>3.7894736842105301</v>
      </c>
      <c r="BQ308">
        <v>0.25</v>
      </c>
      <c r="BR308">
        <v>1</v>
      </c>
      <c r="BS308">
        <v>3</v>
      </c>
      <c r="BT308">
        <v>2.8421052631578898</v>
      </c>
      <c r="BU308">
        <v>0.33333333333333298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3</v>
      </c>
      <c r="CD308">
        <v>0.33333333333333298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1</v>
      </c>
      <c r="CL308">
        <v>4</v>
      </c>
      <c r="CM308">
        <v>0.25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2</v>
      </c>
      <c r="DD308">
        <v>2</v>
      </c>
      <c r="DE308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</row>
    <row r="309" spans="1:121">
      <c r="A309" s="2" t="s">
        <v>114</v>
      </c>
      <c r="B309" s="2">
        <f>VLOOKUP(B300,Z300:AU333,14,FALSE)</f>
        <v>0</v>
      </c>
      <c r="C309" s="52"/>
      <c r="D309" s="39">
        <f>B310</f>
        <v>3</v>
      </c>
      <c r="E309" s="40"/>
      <c r="F309" s="40"/>
      <c r="G309" s="40"/>
      <c r="H309" s="40"/>
      <c r="I309" s="41"/>
      <c r="J309" s="42">
        <f>B311</f>
        <v>1</v>
      </c>
      <c r="K309" s="40"/>
      <c r="L309" s="40"/>
      <c r="M309" s="40"/>
      <c r="N309" s="40"/>
      <c r="O309" s="40"/>
      <c r="P309" s="40"/>
      <c r="Q309" s="41"/>
      <c r="R309" s="42">
        <f>B312</f>
        <v>0</v>
      </c>
      <c r="S309" s="40"/>
      <c r="T309" s="40"/>
      <c r="U309" s="40"/>
      <c r="V309" s="40"/>
      <c r="W309" s="43"/>
      <c r="Z309" t="s">
        <v>86</v>
      </c>
      <c r="AA309" t="s">
        <v>79</v>
      </c>
      <c r="AB309">
        <v>1</v>
      </c>
      <c r="AC309">
        <v>95</v>
      </c>
      <c r="AD309">
        <v>1</v>
      </c>
      <c r="AE309">
        <v>47</v>
      </c>
      <c r="AF309" s="1">
        <f t="shared" si="179"/>
        <v>0</v>
      </c>
      <c r="AG309" s="1">
        <f t="shared" si="180"/>
        <v>0</v>
      </c>
      <c r="AH309" s="1">
        <f t="shared" si="181"/>
        <v>1</v>
      </c>
      <c r="AI309" s="1">
        <f t="shared" si="182"/>
        <v>1</v>
      </c>
      <c r="AJ309" s="1">
        <f t="shared" si="183"/>
        <v>1</v>
      </c>
      <c r="AK309" s="1">
        <f t="shared" si="184"/>
        <v>4</v>
      </c>
      <c r="AL309" s="1">
        <f t="shared" si="185"/>
        <v>3</v>
      </c>
      <c r="AM309" s="1">
        <f t="shared" si="186"/>
        <v>2</v>
      </c>
      <c r="AN309" s="1">
        <f t="shared" si="187"/>
        <v>5</v>
      </c>
      <c r="AO309" s="1">
        <f t="shared" si="188"/>
        <v>0</v>
      </c>
      <c r="AP309" s="1">
        <f t="shared" si="189"/>
        <v>3</v>
      </c>
      <c r="AQ309" s="1">
        <f t="shared" si="190"/>
        <v>13</v>
      </c>
      <c r="AR309" s="1">
        <f t="shared" si="191"/>
        <v>0</v>
      </c>
      <c r="AS309" s="1">
        <f t="shared" si="192"/>
        <v>4</v>
      </c>
      <c r="AT309" s="1">
        <f t="shared" si="193"/>
        <v>0</v>
      </c>
      <c r="AU309" s="1">
        <f t="shared" si="194"/>
        <v>0</v>
      </c>
      <c r="AX309" t="s">
        <v>86</v>
      </c>
      <c r="AY309" t="s">
        <v>79</v>
      </c>
      <c r="AZ309">
        <v>1</v>
      </c>
      <c r="BA309">
        <v>95</v>
      </c>
      <c r="BB309">
        <v>1</v>
      </c>
      <c r="BC309">
        <v>47</v>
      </c>
      <c r="BD309">
        <v>52</v>
      </c>
      <c r="BE309">
        <v>49.2631578947368</v>
      </c>
      <c r="BF309">
        <v>0.90384615384615397</v>
      </c>
      <c r="BG309">
        <v>0.48780487804877998</v>
      </c>
      <c r="BH309">
        <v>0.439024390243902</v>
      </c>
      <c r="BI309">
        <v>7.3170731707317097E-2</v>
      </c>
      <c r="BJ309">
        <v>17</v>
      </c>
      <c r="BK309">
        <v>20</v>
      </c>
      <c r="BL309">
        <v>18.947368421052602</v>
      </c>
      <c r="BM309">
        <v>0.85</v>
      </c>
      <c r="BN309">
        <v>17</v>
      </c>
      <c r="BO309">
        <v>18</v>
      </c>
      <c r="BP309">
        <v>17.052631578947398</v>
      </c>
      <c r="BQ309">
        <v>0.94444444444444398</v>
      </c>
      <c r="BR309">
        <v>3</v>
      </c>
      <c r="BS309">
        <v>3</v>
      </c>
      <c r="BT309">
        <v>2.8421052631578898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4</v>
      </c>
      <c r="CL309">
        <v>4</v>
      </c>
      <c r="CM309">
        <v>1</v>
      </c>
      <c r="CN309">
        <v>3</v>
      </c>
      <c r="CO309">
        <v>3</v>
      </c>
      <c r="CP309">
        <v>1</v>
      </c>
      <c r="CQ309">
        <v>2</v>
      </c>
      <c r="CR309">
        <v>2</v>
      </c>
      <c r="CS309">
        <v>1</v>
      </c>
      <c r="CT309">
        <v>5</v>
      </c>
      <c r="CU309">
        <v>6</v>
      </c>
      <c r="CV309">
        <v>0.83333333333333304</v>
      </c>
      <c r="CW309">
        <v>0</v>
      </c>
      <c r="CX309">
        <v>0</v>
      </c>
      <c r="CY309">
        <v>0</v>
      </c>
      <c r="CZ309">
        <v>3</v>
      </c>
      <c r="DA309">
        <v>3</v>
      </c>
      <c r="DB309">
        <v>1</v>
      </c>
      <c r="DC309">
        <v>13</v>
      </c>
      <c r="DD309">
        <v>13</v>
      </c>
      <c r="DE309">
        <v>1</v>
      </c>
      <c r="DF309">
        <v>0</v>
      </c>
      <c r="DG309">
        <v>1</v>
      </c>
      <c r="DH309">
        <v>0</v>
      </c>
      <c r="DI309">
        <v>4</v>
      </c>
      <c r="DJ309">
        <v>4</v>
      </c>
      <c r="DK309">
        <v>1</v>
      </c>
      <c r="DL309">
        <v>0</v>
      </c>
      <c r="DM309">
        <v>1</v>
      </c>
      <c r="DN309">
        <v>0</v>
      </c>
      <c r="DO309">
        <v>0</v>
      </c>
      <c r="DP309">
        <v>1</v>
      </c>
      <c r="DQ309">
        <v>0</v>
      </c>
    </row>
    <row r="310" spans="1:121">
      <c r="A310" s="2" t="s">
        <v>115</v>
      </c>
      <c r="B310" s="2">
        <f>VLOOKUP(B300,Z300:AU333,15,FALSE)</f>
        <v>3</v>
      </c>
      <c r="C310" s="52"/>
      <c r="D310" s="16"/>
      <c r="E310" s="5"/>
      <c r="F310" s="5"/>
      <c r="G310" s="5"/>
      <c r="H310" s="5"/>
      <c r="I310" s="22"/>
      <c r="J310" s="25"/>
      <c r="K310" s="5"/>
      <c r="L310" s="5"/>
      <c r="M310" s="5"/>
      <c r="N310" s="5"/>
      <c r="O310" s="5"/>
      <c r="P310" s="5"/>
      <c r="Q310" s="22"/>
      <c r="R310" s="25"/>
      <c r="S310" s="5"/>
      <c r="T310" s="5"/>
      <c r="U310" s="5"/>
      <c r="V310" s="5"/>
      <c r="W310" s="6"/>
      <c r="Z310" t="s">
        <v>87</v>
      </c>
      <c r="AA310" t="s">
        <v>79</v>
      </c>
      <c r="AB310">
        <v>1</v>
      </c>
      <c r="AC310">
        <v>47</v>
      </c>
      <c r="AD310">
        <v>1</v>
      </c>
      <c r="AE310">
        <v>28</v>
      </c>
      <c r="AF310" s="1">
        <f t="shared" si="179"/>
        <v>0</v>
      </c>
      <c r="AG310" s="1">
        <f t="shared" si="180"/>
        <v>0</v>
      </c>
      <c r="AH310" s="1">
        <f t="shared" si="181"/>
        <v>1</v>
      </c>
      <c r="AI310" s="1">
        <f t="shared" si="182"/>
        <v>1</v>
      </c>
      <c r="AJ310" s="1">
        <f t="shared" si="183"/>
        <v>0</v>
      </c>
      <c r="AK310" s="1">
        <f t="shared" si="184"/>
        <v>3</v>
      </c>
      <c r="AL310" s="1">
        <f t="shared" si="185"/>
        <v>6</v>
      </c>
      <c r="AM310" s="1">
        <f t="shared" si="186"/>
        <v>2</v>
      </c>
      <c r="AN310" s="1">
        <f t="shared" si="187"/>
        <v>3</v>
      </c>
      <c r="AO310" s="1">
        <f t="shared" si="188"/>
        <v>5</v>
      </c>
      <c r="AP310" s="1">
        <f t="shared" si="189"/>
        <v>1</v>
      </c>
      <c r="AQ310" s="1">
        <f t="shared" si="190"/>
        <v>4</v>
      </c>
      <c r="AR310" s="1">
        <f t="shared" si="191"/>
        <v>1</v>
      </c>
      <c r="AS310" s="1">
        <f t="shared" si="192"/>
        <v>0</v>
      </c>
      <c r="AT310" s="1">
        <f t="shared" si="193"/>
        <v>0</v>
      </c>
      <c r="AU310" s="1">
        <f t="shared" si="194"/>
        <v>0</v>
      </c>
      <c r="AX310" t="s">
        <v>87</v>
      </c>
      <c r="AY310" t="s">
        <v>79</v>
      </c>
      <c r="AZ310">
        <v>1</v>
      </c>
      <c r="BA310">
        <v>47</v>
      </c>
      <c r="BB310">
        <v>1</v>
      </c>
      <c r="BC310">
        <v>28</v>
      </c>
      <c r="BD310">
        <v>34</v>
      </c>
      <c r="BE310">
        <v>65.106382978723403</v>
      </c>
      <c r="BF310">
        <v>0.82352941176470595</v>
      </c>
      <c r="BG310">
        <v>0.15151515151515199</v>
      </c>
      <c r="BH310">
        <v>0.78787878787878796</v>
      </c>
      <c r="BI310">
        <v>6.0606060606060601E-2</v>
      </c>
      <c r="BJ310">
        <v>5</v>
      </c>
      <c r="BK310">
        <v>5</v>
      </c>
      <c r="BL310">
        <v>9.5744680851063801</v>
      </c>
      <c r="BM310">
        <v>1</v>
      </c>
      <c r="BN310">
        <v>20</v>
      </c>
      <c r="BO310">
        <v>26</v>
      </c>
      <c r="BP310">
        <v>49.787234042553202</v>
      </c>
      <c r="BQ310">
        <v>0.76923076923076905</v>
      </c>
      <c r="BR310">
        <v>2</v>
      </c>
      <c r="BS310">
        <v>2</v>
      </c>
      <c r="BT310">
        <v>3.8297872340425498</v>
      </c>
      <c r="BU310">
        <v>1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0</v>
      </c>
      <c r="CI310">
        <v>0</v>
      </c>
      <c r="CJ310">
        <v>0</v>
      </c>
      <c r="CK310">
        <v>3</v>
      </c>
      <c r="CL310">
        <v>4</v>
      </c>
      <c r="CM310">
        <v>0.75</v>
      </c>
      <c r="CN310">
        <v>6</v>
      </c>
      <c r="CO310">
        <v>7</v>
      </c>
      <c r="CP310">
        <v>0.85714285714285698</v>
      </c>
      <c r="CQ310">
        <v>2</v>
      </c>
      <c r="CR310">
        <v>3</v>
      </c>
      <c r="CS310">
        <v>0.66666666666666696</v>
      </c>
      <c r="CT310">
        <v>3</v>
      </c>
      <c r="CU310">
        <v>4</v>
      </c>
      <c r="CV310">
        <v>0.75</v>
      </c>
      <c r="CW310">
        <v>5</v>
      </c>
      <c r="CX310">
        <v>5</v>
      </c>
      <c r="CY310">
        <v>1</v>
      </c>
      <c r="CZ310">
        <v>1</v>
      </c>
      <c r="DA310">
        <v>3</v>
      </c>
      <c r="DB310">
        <v>0.33333333333333298</v>
      </c>
      <c r="DC310">
        <v>4</v>
      </c>
      <c r="DD310">
        <v>4</v>
      </c>
      <c r="DE310">
        <v>1</v>
      </c>
      <c r="DF310">
        <v>1</v>
      </c>
      <c r="DG310">
        <v>1</v>
      </c>
      <c r="DH310">
        <v>1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</row>
    <row r="311" spans="1:121">
      <c r="A311" s="2" t="s">
        <v>116</v>
      </c>
      <c r="B311" s="2">
        <f>VLOOKUP(B300,Z300:AU333,16,FALSE)</f>
        <v>1</v>
      </c>
      <c r="C311" s="52"/>
      <c r="D311" s="16"/>
      <c r="E311" s="5"/>
      <c r="F311" s="5"/>
      <c r="G311" s="5"/>
      <c r="H311" s="5"/>
      <c r="I311" s="22"/>
      <c r="J311" s="25"/>
      <c r="K311" s="5"/>
      <c r="L311" s="5"/>
      <c r="M311" s="5"/>
      <c r="N311" s="5"/>
      <c r="O311" s="5"/>
      <c r="P311" s="5"/>
      <c r="Q311" s="22"/>
      <c r="R311" s="25"/>
      <c r="S311" s="5"/>
      <c r="T311" s="5"/>
      <c r="U311" s="5"/>
      <c r="V311" s="5"/>
      <c r="W311" s="6"/>
      <c r="Z311" t="s">
        <v>237</v>
      </c>
      <c r="AA311" t="s">
        <v>230</v>
      </c>
      <c r="AB311">
        <v>1</v>
      </c>
      <c r="AC311">
        <v>3</v>
      </c>
      <c r="AD311">
        <v>0</v>
      </c>
      <c r="AE311">
        <v>1</v>
      </c>
      <c r="AF311" s="1">
        <f t="shared" si="179"/>
        <v>0</v>
      </c>
      <c r="AG311" s="1">
        <f t="shared" si="180"/>
        <v>0</v>
      </c>
      <c r="AH311" s="1">
        <f t="shared" si="181"/>
        <v>1</v>
      </c>
      <c r="AI311" s="1">
        <f t="shared" si="182"/>
        <v>0</v>
      </c>
      <c r="AJ311" s="1">
        <f t="shared" si="183"/>
        <v>0</v>
      </c>
      <c r="AK311" s="1">
        <f t="shared" si="184"/>
        <v>0</v>
      </c>
      <c r="AL311" s="1">
        <f t="shared" si="185"/>
        <v>0</v>
      </c>
      <c r="AM311" s="1">
        <f t="shared" si="186"/>
        <v>0</v>
      </c>
      <c r="AN311" s="1">
        <f t="shared" si="187"/>
        <v>0</v>
      </c>
      <c r="AO311" s="1">
        <f t="shared" si="188"/>
        <v>0</v>
      </c>
      <c r="AP311" s="1">
        <f t="shared" si="189"/>
        <v>0</v>
      </c>
      <c r="AQ311" s="1">
        <f t="shared" si="190"/>
        <v>0</v>
      </c>
      <c r="AR311" s="1">
        <f t="shared" si="191"/>
        <v>0</v>
      </c>
      <c r="AS311" s="1">
        <f t="shared" si="192"/>
        <v>0</v>
      </c>
      <c r="AT311" s="1">
        <f t="shared" si="193"/>
        <v>0</v>
      </c>
      <c r="AU311" s="1">
        <f t="shared" si="194"/>
        <v>0</v>
      </c>
      <c r="AX311" t="s">
        <v>237</v>
      </c>
      <c r="AY311" t="s">
        <v>230</v>
      </c>
      <c r="AZ311">
        <v>1</v>
      </c>
      <c r="BA311">
        <v>3</v>
      </c>
      <c r="BB311">
        <v>0</v>
      </c>
      <c r="BC311">
        <v>1</v>
      </c>
      <c r="BD311">
        <v>1</v>
      </c>
      <c r="BE311">
        <v>30</v>
      </c>
      <c r="BF311">
        <v>1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1</v>
      </c>
      <c r="BT311">
        <v>30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1</v>
      </c>
      <c r="CC311">
        <v>1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</row>
    <row r="312" spans="1:121">
      <c r="A312" s="2" t="s">
        <v>117</v>
      </c>
      <c r="B312" s="2">
        <f>VLOOKUP(B300,Z300:AU333,17,FALSE)</f>
        <v>0</v>
      </c>
      <c r="C312" s="52"/>
      <c r="D312" s="16"/>
      <c r="E312" s="5"/>
      <c r="F312" s="5"/>
      <c r="G312" s="5"/>
      <c r="H312" s="5"/>
      <c r="I312" s="22"/>
      <c r="J312" s="25"/>
      <c r="K312" s="5"/>
      <c r="L312" s="5"/>
      <c r="M312" s="5"/>
      <c r="N312" s="5"/>
      <c r="O312" s="5"/>
      <c r="P312" s="5"/>
      <c r="Q312" s="22"/>
      <c r="R312" s="25"/>
      <c r="S312" s="5"/>
      <c r="T312" s="5"/>
      <c r="U312" s="5"/>
      <c r="V312" s="5"/>
      <c r="W312" s="6"/>
      <c r="Z312" t="s">
        <v>89</v>
      </c>
      <c r="AA312" t="s">
        <v>79</v>
      </c>
      <c r="AB312">
        <v>1</v>
      </c>
      <c r="AC312">
        <v>68</v>
      </c>
      <c r="AD312">
        <v>1</v>
      </c>
      <c r="AE312">
        <v>49</v>
      </c>
      <c r="AF312" s="1">
        <f t="shared" si="179"/>
        <v>0</v>
      </c>
      <c r="AG312" s="1">
        <f t="shared" si="180"/>
        <v>1</v>
      </c>
      <c r="AH312" s="1">
        <f t="shared" si="181"/>
        <v>3</v>
      </c>
      <c r="AI312" s="1">
        <f t="shared" si="182"/>
        <v>5</v>
      </c>
      <c r="AJ312" s="1">
        <f t="shared" si="183"/>
        <v>1</v>
      </c>
      <c r="AK312" s="1">
        <f t="shared" si="184"/>
        <v>15</v>
      </c>
      <c r="AL312" s="1">
        <f t="shared" si="185"/>
        <v>8</v>
      </c>
      <c r="AM312" s="1">
        <f t="shared" si="186"/>
        <v>1</v>
      </c>
      <c r="AN312" s="1">
        <f t="shared" si="187"/>
        <v>7</v>
      </c>
      <c r="AO312" s="1">
        <f t="shared" si="188"/>
        <v>5</v>
      </c>
      <c r="AP312" s="1">
        <f t="shared" si="189"/>
        <v>2</v>
      </c>
      <c r="AQ312" s="1">
        <f t="shared" si="190"/>
        <v>0</v>
      </c>
      <c r="AR312" s="1">
        <f t="shared" si="191"/>
        <v>0</v>
      </c>
      <c r="AS312" s="1">
        <f t="shared" si="192"/>
        <v>0</v>
      </c>
      <c r="AT312" s="1">
        <f t="shared" si="193"/>
        <v>0</v>
      </c>
      <c r="AU312" s="1">
        <f t="shared" si="194"/>
        <v>1</v>
      </c>
      <c r="AX312" t="s">
        <v>89</v>
      </c>
      <c r="AY312" t="s">
        <v>79</v>
      </c>
      <c r="AZ312">
        <v>1</v>
      </c>
      <c r="BA312">
        <v>68</v>
      </c>
      <c r="BB312">
        <v>1</v>
      </c>
      <c r="BC312">
        <v>49</v>
      </c>
      <c r="BD312">
        <v>55</v>
      </c>
      <c r="BE312">
        <v>72.794117647058798</v>
      </c>
      <c r="BF312">
        <v>0.89090909090909098</v>
      </c>
      <c r="BG312">
        <v>1.8181818181818198E-2</v>
      </c>
      <c r="BH312">
        <v>0.78181818181818197</v>
      </c>
      <c r="BI312">
        <v>0.2</v>
      </c>
      <c r="BJ312">
        <v>1</v>
      </c>
      <c r="BK312">
        <v>1</v>
      </c>
      <c r="BL312">
        <v>1.3235294117647101</v>
      </c>
      <c r="BM312">
        <v>1</v>
      </c>
      <c r="BN312">
        <v>38</v>
      </c>
      <c r="BO312">
        <v>43</v>
      </c>
      <c r="BP312">
        <v>56.911764705882298</v>
      </c>
      <c r="BQ312">
        <v>0.88372093023255804</v>
      </c>
      <c r="BR312">
        <v>10</v>
      </c>
      <c r="BS312">
        <v>11</v>
      </c>
      <c r="BT312">
        <v>14.5588235294118</v>
      </c>
      <c r="BU312">
        <v>0.90909090909090895</v>
      </c>
      <c r="BV312">
        <v>0</v>
      </c>
      <c r="BW312">
        <v>0</v>
      </c>
      <c r="BX312">
        <v>0</v>
      </c>
      <c r="BY312">
        <v>1</v>
      </c>
      <c r="BZ312">
        <v>1</v>
      </c>
      <c r="CA312">
        <v>1</v>
      </c>
      <c r="CB312">
        <v>3</v>
      </c>
      <c r="CC312">
        <v>4</v>
      </c>
      <c r="CD312">
        <v>0.75</v>
      </c>
      <c r="CE312">
        <v>5</v>
      </c>
      <c r="CF312">
        <v>5</v>
      </c>
      <c r="CG312">
        <v>1</v>
      </c>
      <c r="CH312">
        <v>1</v>
      </c>
      <c r="CI312">
        <v>1</v>
      </c>
      <c r="CJ312">
        <v>1</v>
      </c>
      <c r="CK312">
        <v>15</v>
      </c>
      <c r="CL312">
        <v>17</v>
      </c>
      <c r="CM312">
        <v>0.88235294117647101</v>
      </c>
      <c r="CN312">
        <v>8</v>
      </c>
      <c r="CO312">
        <v>8</v>
      </c>
      <c r="CP312">
        <v>1</v>
      </c>
      <c r="CQ312">
        <v>1</v>
      </c>
      <c r="CR312">
        <v>2</v>
      </c>
      <c r="CS312">
        <v>0.5</v>
      </c>
      <c r="CT312">
        <v>7</v>
      </c>
      <c r="CU312">
        <v>9</v>
      </c>
      <c r="CV312">
        <v>0.77777777777777801</v>
      </c>
      <c r="CW312">
        <v>5</v>
      </c>
      <c r="CX312">
        <v>5</v>
      </c>
      <c r="CY312">
        <v>1</v>
      </c>
      <c r="CZ312">
        <v>2</v>
      </c>
      <c r="DA312">
        <v>2</v>
      </c>
      <c r="DB312">
        <v>1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1</v>
      </c>
      <c r="DP312">
        <v>1</v>
      </c>
      <c r="DQ312">
        <v>1</v>
      </c>
    </row>
    <row r="313" spans="1:121">
      <c r="A313" s="2" t="s">
        <v>118</v>
      </c>
      <c r="B313" s="2">
        <f>VLOOKUP(B300,Z300:AU333,18,FALSE)</f>
        <v>5</v>
      </c>
      <c r="C313" s="52" t="s">
        <v>104</v>
      </c>
      <c r="D313" s="18"/>
      <c r="E313" s="8"/>
      <c r="F313" s="8"/>
      <c r="G313" s="8"/>
      <c r="H313" s="8"/>
      <c r="I313" s="44"/>
      <c r="J313" s="45"/>
      <c r="K313" s="8"/>
      <c r="L313" s="8"/>
      <c r="M313" s="8"/>
      <c r="N313" s="8"/>
      <c r="O313" s="8"/>
      <c r="P313" s="8"/>
      <c r="Q313" s="44"/>
      <c r="R313" s="45"/>
      <c r="S313" s="8"/>
      <c r="T313" s="8"/>
      <c r="U313" s="8"/>
      <c r="V313" s="8"/>
      <c r="W313" s="9"/>
      <c r="Z313" t="s">
        <v>90</v>
      </c>
      <c r="AA313" t="s">
        <v>79</v>
      </c>
      <c r="AB313">
        <v>1</v>
      </c>
      <c r="AC313">
        <v>71</v>
      </c>
      <c r="AD313">
        <v>1</v>
      </c>
      <c r="AE313">
        <v>38</v>
      </c>
      <c r="AF313" s="1">
        <f t="shared" si="179"/>
        <v>0</v>
      </c>
      <c r="AG313" s="1">
        <f t="shared" si="180"/>
        <v>1</v>
      </c>
      <c r="AH313" s="1">
        <f t="shared" si="181"/>
        <v>5</v>
      </c>
      <c r="AI313" s="1">
        <f t="shared" si="182"/>
        <v>0</v>
      </c>
      <c r="AJ313" s="1">
        <f t="shared" si="183"/>
        <v>0</v>
      </c>
      <c r="AK313" s="1">
        <f t="shared" si="184"/>
        <v>10</v>
      </c>
      <c r="AL313" s="1">
        <f t="shared" si="185"/>
        <v>0</v>
      </c>
      <c r="AM313" s="1">
        <f t="shared" si="186"/>
        <v>0</v>
      </c>
      <c r="AN313" s="1">
        <f t="shared" si="187"/>
        <v>3</v>
      </c>
      <c r="AO313" s="1">
        <f t="shared" si="188"/>
        <v>1</v>
      </c>
      <c r="AP313" s="1">
        <f t="shared" si="189"/>
        <v>0</v>
      </c>
      <c r="AQ313" s="1">
        <f t="shared" si="190"/>
        <v>5</v>
      </c>
      <c r="AR313" s="1">
        <f t="shared" si="191"/>
        <v>1</v>
      </c>
      <c r="AS313" s="1">
        <f t="shared" si="192"/>
        <v>0</v>
      </c>
      <c r="AT313" s="1">
        <f t="shared" si="193"/>
        <v>0</v>
      </c>
      <c r="AU313" s="1">
        <f t="shared" si="194"/>
        <v>0</v>
      </c>
      <c r="AX313" t="s">
        <v>90</v>
      </c>
      <c r="AY313" t="s">
        <v>79</v>
      </c>
      <c r="AZ313">
        <v>1</v>
      </c>
      <c r="BA313">
        <v>71</v>
      </c>
      <c r="BB313">
        <v>1</v>
      </c>
      <c r="BC313">
        <v>38</v>
      </c>
      <c r="BD313">
        <v>44</v>
      </c>
      <c r="BE313">
        <v>55.774647887323901</v>
      </c>
      <c r="BF313">
        <v>0.86363636363636398</v>
      </c>
      <c r="BG313">
        <v>0.21875</v>
      </c>
      <c r="BH313">
        <v>0.5625</v>
      </c>
      <c r="BI313">
        <v>0.21875</v>
      </c>
      <c r="BJ313">
        <v>6</v>
      </c>
      <c r="BK313">
        <v>7</v>
      </c>
      <c r="BL313">
        <v>8.8732394366197198</v>
      </c>
      <c r="BM313">
        <v>0.85714285714285698</v>
      </c>
      <c r="BN313">
        <v>14</v>
      </c>
      <c r="BO313">
        <v>18</v>
      </c>
      <c r="BP313">
        <v>22.8169014084507</v>
      </c>
      <c r="BQ313">
        <v>0.77777777777777801</v>
      </c>
      <c r="BR313">
        <v>6</v>
      </c>
      <c r="BS313">
        <v>7</v>
      </c>
      <c r="BT313">
        <v>8.8732394366197198</v>
      </c>
      <c r="BU313">
        <v>0.85714285714285698</v>
      </c>
      <c r="BV313">
        <v>0</v>
      </c>
      <c r="BW313">
        <v>0</v>
      </c>
      <c r="BX313">
        <v>0</v>
      </c>
      <c r="BY313">
        <v>1</v>
      </c>
      <c r="BZ313">
        <v>1</v>
      </c>
      <c r="CA313">
        <v>1</v>
      </c>
      <c r="CB313">
        <v>5</v>
      </c>
      <c r="CC313">
        <v>6</v>
      </c>
      <c r="CD313">
        <v>0.83333333333333304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10</v>
      </c>
      <c r="CL313">
        <v>10</v>
      </c>
      <c r="CM313">
        <v>1</v>
      </c>
      <c r="CN313">
        <v>0</v>
      </c>
      <c r="CO313">
        <v>1</v>
      </c>
      <c r="CP313">
        <v>0</v>
      </c>
      <c r="CQ313">
        <v>0</v>
      </c>
      <c r="CR313">
        <v>1</v>
      </c>
      <c r="CS313">
        <v>0</v>
      </c>
      <c r="CT313">
        <v>3</v>
      </c>
      <c r="CU313">
        <v>5</v>
      </c>
      <c r="CV313">
        <v>0.6</v>
      </c>
      <c r="CW313">
        <v>1</v>
      </c>
      <c r="CX313">
        <v>1</v>
      </c>
      <c r="CY313">
        <v>1</v>
      </c>
      <c r="CZ313">
        <v>0</v>
      </c>
      <c r="DA313">
        <v>0</v>
      </c>
      <c r="DB313">
        <v>0</v>
      </c>
      <c r="DC313">
        <v>5</v>
      </c>
      <c r="DD313">
        <v>5</v>
      </c>
      <c r="DE313">
        <v>1</v>
      </c>
      <c r="DF313">
        <v>1</v>
      </c>
      <c r="DG313">
        <v>1</v>
      </c>
      <c r="DH313">
        <v>1</v>
      </c>
      <c r="DI313">
        <v>0</v>
      </c>
      <c r="DJ313">
        <v>0</v>
      </c>
      <c r="DK313">
        <v>0</v>
      </c>
      <c r="DL313">
        <v>0</v>
      </c>
      <c r="DM313">
        <v>1</v>
      </c>
      <c r="DN313">
        <v>0</v>
      </c>
      <c r="DO313">
        <v>0</v>
      </c>
      <c r="DP313">
        <v>0</v>
      </c>
      <c r="DQ313">
        <v>0</v>
      </c>
    </row>
    <row r="314" spans="1:121">
      <c r="A314" s="2" t="s">
        <v>119</v>
      </c>
      <c r="B314" s="2">
        <f>VLOOKUP(B300,Z300:AU333,19,FALSE)</f>
        <v>1</v>
      </c>
      <c r="C314" s="52"/>
      <c r="D314" s="29">
        <f>B307</f>
        <v>10</v>
      </c>
      <c r="E314" s="30"/>
      <c r="F314" s="30"/>
      <c r="G314" s="30"/>
      <c r="H314" s="30"/>
      <c r="I314" s="31"/>
      <c r="J314" s="35">
        <f>B308</f>
        <v>0</v>
      </c>
      <c r="K314" s="30"/>
      <c r="L314" s="30"/>
      <c r="M314" s="30"/>
      <c r="N314" s="30"/>
      <c r="O314" s="30"/>
      <c r="P314" s="30"/>
      <c r="Q314" s="31"/>
      <c r="R314" s="35">
        <f>B309</f>
        <v>0</v>
      </c>
      <c r="S314" s="30"/>
      <c r="T314" s="30"/>
      <c r="U314" s="30"/>
      <c r="V314" s="30"/>
      <c r="W314" s="37"/>
      <c r="Z314" t="s">
        <v>136</v>
      </c>
      <c r="AA314" t="s">
        <v>79</v>
      </c>
      <c r="AB314">
        <v>1</v>
      </c>
      <c r="AC314">
        <v>24</v>
      </c>
      <c r="AD314">
        <v>0</v>
      </c>
      <c r="AE314">
        <v>14</v>
      </c>
      <c r="AF314" s="1">
        <f t="shared" si="179"/>
        <v>0</v>
      </c>
      <c r="AG314" s="1">
        <f t="shared" si="180"/>
        <v>0</v>
      </c>
      <c r="AH314" s="1">
        <f t="shared" si="181"/>
        <v>0</v>
      </c>
      <c r="AI314" s="1">
        <f t="shared" si="182"/>
        <v>0</v>
      </c>
      <c r="AJ314" s="1">
        <f t="shared" si="183"/>
        <v>1</v>
      </c>
      <c r="AK314" s="1">
        <f t="shared" si="184"/>
        <v>0</v>
      </c>
      <c r="AL314" s="1">
        <f t="shared" si="185"/>
        <v>0</v>
      </c>
      <c r="AM314" s="1">
        <f t="shared" si="186"/>
        <v>4</v>
      </c>
      <c r="AN314" s="1">
        <f t="shared" si="187"/>
        <v>0</v>
      </c>
      <c r="AO314" s="1">
        <f t="shared" si="188"/>
        <v>0</v>
      </c>
      <c r="AP314" s="1">
        <f t="shared" si="189"/>
        <v>6</v>
      </c>
      <c r="AQ314" s="1">
        <f t="shared" si="190"/>
        <v>0</v>
      </c>
      <c r="AR314" s="1">
        <f t="shared" si="191"/>
        <v>0</v>
      </c>
      <c r="AS314" s="1">
        <f t="shared" si="192"/>
        <v>2</v>
      </c>
      <c r="AT314" s="1">
        <f t="shared" si="193"/>
        <v>0</v>
      </c>
      <c r="AU314" s="1">
        <f t="shared" si="194"/>
        <v>0</v>
      </c>
      <c r="AX314" t="s">
        <v>136</v>
      </c>
      <c r="AY314" t="s">
        <v>79</v>
      </c>
      <c r="AZ314">
        <v>1</v>
      </c>
      <c r="BA314">
        <v>24</v>
      </c>
      <c r="BB314">
        <v>0</v>
      </c>
      <c r="BC314">
        <v>14</v>
      </c>
      <c r="BD314">
        <v>14</v>
      </c>
      <c r="BE314">
        <v>52.5</v>
      </c>
      <c r="BF314">
        <v>1</v>
      </c>
      <c r="BG314">
        <v>0.15384615384615399</v>
      </c>
      <c r="BH314">
        <v>0.76923076923076905</v>
      </c>
      <c r="BI314">
        <v>7.69230769230769E-2</v>
      </c>
      <c r="BJ314">
        <v>2</v>
      </c>
      <c r="BK314">
        <v>2</v>
      </c>
      <c r="BL314">
        <v>7.5</v>
      </c>
      <c r="BM314">
        <v>1</v>
      </c>
      <c r="BN314">
        <v>10</v>
      </c>
      <c r="BO314">
        <v>10</v>
      </c>
      <c r="BP314">
        <v>37.5</v>
      </c>
      <c r="BQ314">
        <v>1</v>
      </c>
      <c r="BR314">
        <v>1</v>
      </c>
      <c r="BS314">
        <v>1</v>
      </c>
      <c r="BT314">
        <v>3.75</v>
      </c>
      <c r="BU314">
        <v>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1</v>
      </c>
      <c r="CI314">
        <v>1</v>
      </c>
      <c r="CJ314">
        <v>1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4</v>
      </c>
      <c r="CR314">
        <v>4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6</v>
      </c>
      <c r="DA314">
        <v>6</v>
      </c>
      <c r="DB314">
        <v>1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2</v>
      </c>
      <c r="DJ314">
        <v>2</v>
      </c>
      <c r="DK314">
        <v>1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</row>
    <row r="315" spans="1:121">
      <c r="A315" s="2" t="s">
        <v>120</v>
      </c>
      <c r="B315" s="2">
        <f>VLOOKUP(B300,Z300:AU333,20,FALSE)</f>
        <v>0</v>
      </c>
      <c r="C315" s="52"/>
      <c r="D315" s="16"/>
      <c r="E315" s="5"/>
      <c r="F315" s="5"/>
      <c r="G315" s="5"/>
      <c r="H315" s="5"/>
      <c r="I315" s="22"/>
      <c r="J315" s="25"/>
      <c r="K315" s="5"/>
      <c r="L315" s="5"/>
      <c r="M315" s="5"/>
      <c r="N315" s="5"/>
      <c r="O315" s="5"/>
      <c r="P315" s="5"/>
      <c r="Q315" s="22"/>
      <c r="R315" s="25"/>
      <c r="S315" s="5"/>
      <c r="T315" s="5"/>
      <c r="U315" s="5"/>
      <c r="V315" s="5"/>
      <c r="W315" s="6"/>
      <c r="Z315" t="s">
        <v>93</v>
      </c>
      <c r="AA315" t="s">
        <v>79</v>
      </c>
      <c r="AB315">
        <v>1</v>
      </c>
      <c r="AC315">
        <v>95</v>
      </c>
      <c r="AD315">
        <v>1</v>
      </c>
      <c r="AE315">
        <v>31</v>
      </c>
      <c r="AF315" s="1">
        <f t="shared" si="179"/>
        <v>0</v>
      </c>
      <c r="AG315" s="1">
        <f t="shared" si="180"/>
        <v>0</v>
      </c>
      <c r="AH315" s="1">
        <f t="shared" si="181"/>
        <v>0</v>
      </c>
      <c r="AI315" s="1">
        <f t="shared" si="182"/>
        <v>0</v>
      </c>
      <c r="AJ315" s="1">
        <f t="shared" si="183"/>
        <v>1</v>
      </c>
      <c r="AK315" s="1">
        <f t="shared" si="184"/>
        <v>0</v>
      </c>
      <c r="AL315" s="1">
        <f t="shared" si="185"/>
        <v>5</v>
      </c>
      <c r="AM315" s="1">
        <f t="shared" si="186"/>
        <v>1</v>
      </c>
      <c r="AN315" s="1">
        <f t="shared" si="187"/>
        <v>0</v>
      </c>
      <c r="AO315" s="1">
        <f t="shared" si="188"/>
        <v>8</v>
      </c>
      <c r="AP315" s="1">
        <f t="shared" si="189"/>
        <v>7</v>
      </c>
      <c r="AQ315" s="1">
        <f t="shared" si="190"/>
        <v>2</v>
      </c>
      <c r="AR315" s="1">
        <f t="shared" si="191"/>
        <v>5</v>
      </c>
      <c r="AS315" s="1">
        <f t="shared" si="192"/>
        <v>2</v>
      </c>
      <c r="AT315" s="1">
        <f t="shared" si="193"/>
        <v>0</v>
      </c>
      <c r="AU315" s="1">
        <f t="shared" si="194"/>
        <v>0</v>
      </c>
      <c r="AX315" t="s">
        <v>93</v>
      </c>
      <c r="AY315" t="s">
        <v>79</v>
      </c>
      <c r="AZ315">
        <v>1</v>
      </c>
      <c r="BA315">
        <v>95</v>
      </c>
      <c r="BB315">
        <v>1</v>
      </c>
      <c r="BC315">
        <v>31</v>
      </c>
      <c r="BD315">
        <v>37</v>
      </c>
      <c r="BE315">
        <v>35.052631578947398</v>
      </c>
      <c r="BF315">
        <v>0.83783783783783805</v>
      </c>
      <c r="BG315">
        <v>0.29729729729729698</v>
      </c>
      <c r="BH315">
        <v>0.67567567567567599</v>
      </c>
      <c r="BI315">
        <v>2.7027027027027001E-2</v>
      </c>
      <c r="BJ315">
        <v>9</v>
      </c>
      <c r="BK315">
        <v>11</v>
      </c>
      <c r="BL315">
        <v>10.421052631578901</v>
      </c>
      <c r="BM315">
        <v>0.81818181818181801</v>
      </c>
      <c r="BN315">
        <v>21</v>
      </c>
      <c r="BO315">
        <v>25</v>
      </c>
      <c r="BP315">
        <v>23.684210526315798</v>
      </c>
      <c r="BQ315">
        <v>0.84</v>
      </c>
      <c r="BR315">
        <v>1</v>
      </c>
      <c r="BS315">
        <v>1</v>
      </c>
      <c r="BT315">
        <v>0.94736842105263197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1</v>
      </c>
      <c r="CI315">
        <v>1</v>
      </c>
      <c r="CJ315">
        <v>1</v>
      </c>
      <c r="CK315">
        <v>0</v>
      </c>
      <c r="CL315">
        <v>0</v>
      </c>
      <c r="CM315">
        <v>0</v>
      </c>
      <c r="CN315">
        <v>5</v>
      </c>
      <c r="CO315">
        <v>7</v>
      </c>
      <c r="CP315">
        <v>0.71428571428571397</v>
      </c>
      <c r="CQ315">
        <v>1</v>
      </c>
      <c r="CR315">
        <v>2</v>
      </c>
      <c r="CS315">
        <v>0.5</v>
      </c>
      <c r="CT315">
        <v>0</v>
      </c>
      <c r="CU315">
        <v>0</v>
      </c>
      <c r="CV315">
        <v>0</v>
      </c>
      <c r="CW315">
        <v>8</v>
      </c>
      <c r="CX315">
        <v>9</v>
      </c>
      <c r="CY315">
        <v>0.88888888888888895</v>
      </c>
      <c r="CZ315">
        <v>7</v>
      </c>
      <c r="DA315">
        <v>7</v>
      </c>
      <c r="DB315">
        <v>1</v>
      </c>
      <c r="DC315">
        <v>2</v>
      </c>
      <c r="DD315">
        <v>2</v>
      </c>
      <c r="DE315">
        <v>1</v>
      </c>
      <c r="DF315">
        <v>5</v>
      </c>
      <c r="DG315">
        <v>6</v>
      </c>
      <c r="DH315">
        <v>0.83333333333333304</v>
      </c>
      <c r="DI315">
        <v>2</v>
      </c>
      <c r="DJ315">
        <v>2</v>
      </c>
      <c r="DK315">
        <v>1</v>
      </c>
      <c r="DL315">
        <v>0</v>
      </c>
      <c r="DM315">
        <v>1</v>
      </c>
      <c r="DN315">
        <v>0</v>
      </c>
      <c r="DO315">
        <v>0</v>
      </c>
      <c r="DP315">
        <v>0</v>
      </c>
      <c r="DQ315">
        <v>0</v>
      </c>
    </row>
    <row r="316" spans="1:121">
      <c r="A316" s="2" t="s">
        <v>121</v>
      </c>
      <c r="B316" s="2">
        <f>VLOOKUP(B300,Z300:AU333,21,FALSE)</f>
        <v>0</v>
      </c>
      <c r="C316" s="52"/>
      <c r="D316" s="16"/>
      <c r="E316" s="5"/>
      <c r="F316" s="5"/>
      <c r="G316" s="5"/>
      <c r="H316" s="5"/>
      <c r="I316" s="22"/>
      <c r="J316" s="25"/>
      <c r="K316" s="5"/>
      <c r="L316" s="5"/>
      <c r="M316" s="5"/>
      <c r="N316" s="5"/>
      <c r="O316" s="5"/>
      <c r="P316" s="5"/>
      <c r="Q316" s="22"/>
      <c r="R316" s="25"/>
      <c r="S316" s="5"/>
      <c r="T316" s="5"/>
      <c r="U316" s="5"/>
      <c r="V316" s="5"/>
      <c r="W316" s="6"/>
      <c r="Z316" t="s">
        <v>238</v>
      </c>
      <c r="AA316" t="s">
        <v>79</v>
      </c>
      <c r="AB316">
        <v>1</v>
      </c>
      <c r="AC316">
        <v>95</v>
      </c>
      <c r="AD316">
        <v>1</v>
      </c>
      <c r="AE316">
        <v>59</v>
      </c>
      <c r="AF316" s="1">
        <f t="shared" si="179"/>
        <v>0</v>
      </c>
      <c r="AG316" s="1">
        <f t="shared" si="180"/>
        <v>0</v>
      </c>
      <c r="AH316" s="1">
        <f t="shared" si="181"/>
        <v>2</v>
      </c>
      <c r="AI316" s="1">
        <f t="shared" si="182"/>
        <v>3</v>
      </c>
      <c r="AJ316" s="1">
        <f t="shared" si="183"/>
        <v>1</v>
      </c>
      <c r="AK316" s="1">
        <f t="shared" si="184"/>
        <v>5</v>
      </c>
      <c r="AL316" s="1">
        <f t="shared" si="185"/>
        <v>17</v>
      </c>
      <c r="AM316" s="1">
        <f t="shared" si="186"/>
        <v>4</v>
      </c>
      <c r="AN316" s="1">
        <f t="shared" si="187"/>
        <v>4</v>
      </c>
      <c r="AO316" s="1">
        <f t="shared" si="188"/>
        <v>8</v>
      </c>
      <c r="AP316" s="1">
        <f t="shared" si="189"/>
        <v>1</v>
      </c>
      <c r="AQ316" s="1">
        <f t="shared" si="190"/>
        <v>4</v>
      </c>
      <c r="AR316" s="1">
        <f t="shared" si="191"/>
        <v>4</v>
      </c>
      <c r="AS316" s="1">
        <f t="shared" si="192"/>
        <v>1</v>
      </c>
      <c r="AT316" s="1">
        <f t="shared" si="193"/>
        <v>1</v>
      </c>
      <c r="AU316" s="1">
        <f t="shared" si="194"/>
        <v>0</v>
      </c>
      <c r="AX316" t="s">
        <v>238</v>
      </c>
      <c r="AY316" t="s">
        <v>79</v>
      </c>
      <c r="AZ316">
        <v>1</v>
      </c>
      <c r="BA316">
        <v>95</v>
      </c>
      <c r="BB316">
        <v>1</v>
      </c>
      <c r="BC316">
        <v>59</v>
      </c>
      <c r="BD316">
        <v>68</v>
      </c>
      <c r="BE316">
        <v>64.421052631578902</v>
      </c>
      <c r="BF316">
        <v>0.86764705882352899</v>
      </c>
      <c r="BG316">
        <v>0.238095238095238</v>
      </c>
      <c r="BH316">
        <v>0.66666666666666696</v>
      </c>
      <c r="BI316">
        <v>9.5238095238095205E-2</v>
      </c>
      <c r="BJ316">
        <v>10</v>
      </c>
      <c r="BK316">
        <v>15</v>
      </c>
      <c r="BL316">
        <v>14.210526315789499</v>
      </c>
      <c r="BM316">
        <v>0.66666666666666696</v>
      </c>
      <c r="BN316">
        <v>38</v>
      </c>
      <c r="BO316">
        <v>42</v>
      </c>
      <c r="BP316">
        <v>39.789473684210499</v>
      </c>
      <c r="BQ316">
        <v>0.90476190476190499</v>
      </c>
      <c r="BR316">
        <v>6</v>
      </c>
      <c r="BS316">
        <v>6</v>
      </c>
      <c r="BT316">
        <v>5.6842105263157903</v>
      </c>
      <c r="BU316">
        <v>1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2</v>
      </c>
      <c r="CC316">
        <v>2</v>
      </c>
      <c r="CD316">
        <v>1</v>
      </c>
      <c r="CE316">
        <v>3</v>
      </c>
      <c r="CF316">
        <v>3</v>
      </c>
      <c r="CG316">
        <v>1</v>
      </c>
      <c r="CH316">
        <v>1</v>
      </c>
      <c r="CI316">
        <v>1</v>
      </c>
      <c r="CJ316">
        <v>1</v>
      </c>
      <c r="CK316">
        <v>5</v>
      </c>
      <c r="CL316">
        <v>6</v>
      </c>
      <c r="CM316">
        <v>0.83333333333333304</v>
      </c>
      <c r="CN316">
        <v>17</v>
      </c>
      <c r="CO316">
        <v>17</v>
      </c>
      <c r="CP316">
        <v>1</v>
      </c>
      <c r="CQ316">
        <v>4</v>
      </c>
      <c r="CR316">
        <v>4</v>
      </c>
      <c r="CS316">
        <v>1</v>
      </c>
      <c r="CT316">
        <v>4</v>
      </c>
      <c r="CU316">
        <v>6</v>
      </c>
      <c r="CV316">
        <v>0.66666666666666696</v>
      </c>
      <c r="CW316">
        <v>8</v>
      </c>
      <c r="CX316">
        <v>9</v>
      </c>
      <c r="CY316">
        <v>0.88888888888888895</v>
      </c>
      <c r="CZ316">
        <v>1</v>
      </c>
      <c r="DA316">
        <v>1</v>
      </c>
      <c r="DB316">
        <v>1</v>
      </c>
      <c r="DC316">
        <v>4</v>
      </c>
      <c r="DD316">
        <v>4</v>
      </c>
      <c r="DE316">
        <v>1</v>
      </c>
      <c r="DF316">
        <v>4</v>
      </c>
      <c r="DG316">
        <v>8</v>
      </c>
      <c r="DH316">
        <v>0.5</v>
      </c>
      <c r="DI316">
        <v>1</v>
      </c>
      <c r="DJ316">
        <v>1</v>
      </c>
      <c r="DK316">
        <v>1</v>
      </c>
      <c r="DL316">
        <v>1</v>
      </c>
      <c r="DM316">
        <v>2</v>
      </c>
      <c r="DN316">
        <v>0.5</v>
      </c>
      <c r="DO316">
        <v>0</v>
      </c>
      <c r="DP316">
        <v>0</v>
      </c>
      <c r="DQ316">
        <v>0</v>
      </c>
    </row>
    <row r="317" spans="1:121">
      <c r="A317" s="2" t="s">
        <v>122</v>
      </c>
      <c r="B317" s="2">
        <f>VLOOKUP(B300,Z300:AU333,22,FALSE)</f>
        <v>0</v>
      </c>
      <c r="C317" s="52"/>
      <c r="D317" s="16"/>
      <c r="E317" s="5"/>
      <c r="F317" s="5"/>
      <c r="G317" s="5"/>
      <c r="H317" s="5"/>
      <c r="I317" s="22"/>
      <c r="J317" s="25"/>
      <c r="K317" s="5"/>
      <c r="L317" s="5"/>
      <c r="M317" s="5"/>
      <c r="N317" s="5"/>
      <c r="O317" s="5"/>
      <c r="P317" s="5"/>
      <c r="Q317" s="22"/>
      <c r="R317" s="25"/>
      <c r="S317" s="5"/>
      <c r="T317" s="5"/>
      <c r="U317" s="5"/>
      <c r="V317" s="5"/>
      <c r="W317" s="6"/>
      <c r="Z317" t="s">
        <v>189</v>
      </c>
      <c r="AA317" t="s">
        <v>79</v>
      </c>
      <c r="AB317">
        <v>1</v>
      </c>
      <c r="AC317">
        <v>48</v>
      </c>
      <c r="AD317">
        <v>0</v>
      </c>
      <c r="AE317">
        <v>42</v>
      </c>
      <c r="AF317" s="1">
        <f t="shared" si="179"/>
        <v>0</v>
      </c>
      <c r="AG317" s="1">
        <f t="shared" si="180"/>
        <v>0</v>
      </c>
      <c r="AH317" s="1">
        <f t="shared" si="181"/>
        <v>0</v>
      </c>
      <c r="AI317" s="1">
        <f t="shared" si="182"/>
        <v>1</v>
      </c>
      <c r="AJ317" s="1">
        <f t="shared" si="183"/>
        <v>0</v>
      </c>
      <c r="AK317" s="1">
        <f t="shared" si="184"/>
        <v>3</v>
      </c>
      <c r="AL317" s="1">
        <f t="shared" si="185"/>
        <v>11</v>
      </c>
      <c r="AM317" s="1">
        <f t="shared" si="186"/>
        <v>2</v>
      </c>
      <c r="AN317" s="1">
        <f t="shared" si="187"/>
        <v>3</v>
      </c>
      <c r="AO317" s="1">
        <f t="shared" si="188"/>
        <v>13</v>
      </c>
      <c r="AP317" s="1">
        <f t="shared" si="189"/>
        <v>6</v>
      </c>
      <c r="AQ317" s="1">
        <f t="shared" si="190"/>
        <v>1</v>
      </c>
      <c r="AR317" s="1">
        <f t="shared" si="191"/>
        <v>1</v>
      </c>
      <c r="AS317" s="1">
        <f t="shared" si="192"/>
        <v>0</v>
      </c>
      <c r="AT317" s="1">
        <f t="shared" si="193"/>
        <v>0</v>
      </c>
      <c r="AU317" s="1">
        <f t="shared" si="194"/>
        <v>0</v>
      </c>
      <c r="AX317" t="s">
        <v>189</v>
      </c>
      <c r="AY317" t="s">
        <v>79</v>
      </c>
      <c r="AZ317">
        <v>1</v>
      </c>
      <c r="BA317">
        <v>48</v>
      </c>
      <c r="BB317">
        <v>0</v>
      </c>
      <c r="BC317">
        <v>42</v>
      </c>
      <c r="BD317">
        <v>45</v>
      </c>
      <c r="BE317">
        <v>84.375</v>
      </c>
      <c r="BF317">
        <v>0.93333333333333302</v>
      </c>
      <c r="BG317">
        <v>6.8181818181818205E-2</v>
      </c>
      <c r="BH317">
        <v>0.90909090909090895</v>
      </c>
      <c r="BI317">
        <v>2.27272727272727E-2</v>
      </c>
      <c r="BJ317">
        <v>2</v>
      </c>
      <c r="BK317">
        <v>3</v>
      </c>
      <c r="BL317">
        <v>5.625</v>
      </c>
      <c r="BM317">
        <v>0.66666666666666696</v>
      </c>
      <c r="BN317">
        <v>38</v>
      </c>
      <c r="BO317">
        <v>40</v>
      </c>
      <c r="BP317">
        <v>75</v>
      </c>
      <c r="BQ317">
        <v>0.95</v>
      </c>
      <c r="BR317">
        <v>1</v>
      </c>
      <c r="BS317">
        <v>1</v>
      </c>
      <c r="BT317">
        <v>1.875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1</v>
      </c>
      <c r="CG317">
        <v>1</v>
      </c>
      <c r="CH317">
        <v>0</v>
      </c>
      <c r="CI317">
        <v>0</v>
      </c>
      <c r="CJ317">
        <v>0</v>
      </c>
      <c r="CK317">
        <v>3</v>
      </c>
      <c r="CL317">
        <v>3</v>
      </c>
      <c r="CM317">
        <v>1</v>
      </c>
      <c r="CN317">
        <v>11</v>
      </c>
      <c r="CO317">
        <v>11</v>
      </c>
      <c r="CP317">
        <v>1</v>
      </c>
      <c r="CQ317">
        <v>2</v>
      </c>
      <c r="CR317">
        <v>2</v>
      </c>
      <c r="CS317">
        <v>1</v>
      </c>
      <c r="CT317">
        <v>3</v>
      </c>
      <c r="CU317">
        <v>3</v>
      </c>
      <c r="CV317">
        <v>1</v>
      </c>
      <c r="CW317">
        <v>13</v>
      </c>
      <c r="CX317">
        <v>15</v>
      </c>
      <c r="CY317">
        <v>0.86666666666666703</v>
      </c>
      <c r="CZ317">
        <v>6</v>
      </c>
      <c r="DA317">
        <v>6</v>
      </c>
      <c r="DB317">
        <v>1</v>
      </c>
      <c r="DC317">
        <v>1</v>
      </c>
      <c r="DD317">
        <v>2</v>
      </c>
      <c r="DE317">
        <v>0.5</v>
      </c>
      <c r="DF317">
        <v>1</v>
      </c>
      <c r="DG317">
        <v>1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</row>
    <row r="318" spans="1:121">
      <c r="C318" s="52"/>
      <c r="D318" s="32"/>
      <c r="E318" s="33"/>
      <c r="F318" s="33"/>
      <c r="G318" s="33"/>
      <c r="H318" s="33"/>
      <c r="I318" s="34"/>
      <c r="J318" s="36"/>
      <c r="K318" s="33"/>
      <c r="L318" s="33"/>
      <c r="M318" s="33"/>
      <c r="N318" s="33"/>
      <c r="O318" s="33"/>
      <c r="P318" s="33"/>
      <c r="Q318" s="34"/>
      <c r="R318" s="36"/>
      <c r="S318" s="33"/>
      <c r="T318" s="33"/>
      <c r="U318" s="33"/>
      <c r="V318" s="33"/>
      <c r="W318" s="38"/>
      <c r="Z318" t="s">
        <v>97</v>
      </c>
      <c r="AA318" t="s">
        <v>79</v>
      </c>
      <c r="AB318">
        <v>1</v>
      </c>
      <c r="AC318">
        <v>71</v>
      </c>
      <c r="AD318">
        <v>1</v>
      </c>
      <c r="AE318">
        <v>32</v>
      </c>
      <c r="AF318" s="1">
        <f t="shared" si="179"/>
        <v>0</v>
      </c>
      <c r="AG318" s="1">
        <f t="shared" si="180"/>
        <v>0</v>
      </c>
      <c r="AH318" s="1">
        <f t="shared" si="181"/>
        <v>0</v>
      </c>
      <c r="AI318" s="1">
        <f t="shared" si="182"/>
        <v>0</v>
      </c>
      <c r="AJ318" s="1">
        <f t="shared" si="183"/>
        <v>6</v>
      </c>
      <c r="AK318" s="1">
        <f t="shared" si="184"/>
        <v>0</v>
      </c>
      <c r="AL318" s="1">
        <f t="shared" si="185"/>
        <v>1</v>
      </c>
      <c r="AM318" s="1">
        <f t="shared" si="186"/>
        <v>8</v>
      </c>
      <c r="AN318" s="1">
        <f t="shared" si="187"/>
        <v>0</v>
      </c>
      <c r="AO318" s="1">
        <f t="shared" si="188"/>
        <v>0</v>
      </c>
      <c r="AP318" s="1">
        <f t="shared" si="189"/>
        <v>3</v>
      </c>
      <c r="AQ318" s="1">
        <f t="shared" si="190"/>
        <v>0</v>
      </c>
      <c r="AR318" s="1">
        <f t="shared" si="191"/>
        <v>0</v>
      </c>
      <c r="AS318" s="1">
        <f t="shared" si="192"/>
        <v>8</v>
      </c>
      <c r="AT318" s="1">
        <f t="shared" si="193"/>
        <v>1</v>
      </c>
      <c r="AU318" s="1">
        <f t="shared" si="194"/>
        <v>0</v>
      </c>
      <c r="AX318" t="s">
        <v>97</v>
      </c>
      <c r="AY318" t="s">
        <v>79</v>
      </c>
      <c r="AZ318">
        <v>1</v>
      </c>
      <c r="BA318">
        <v>71</v>
      </c>
      <c r="BB318">
        <v>1</v>
      </c>
      <c r="BC318">
        <v>32</v>
      </c>
      <c r="BD318">
        <v>38</v>
      </c>
      <c r="BE318">
        <v>48.169014084506998</v>
      </c>
      <c r="BF318">
        <v>0.84210526315789502</v>
      </c>
      <c r="BG318">
        <v>0.36363636363636398</v>
      </c>
      <c r="BH318">
        <v>0.42424242424242398</v>
      </c>
      <c r="BI318">
        <v>0.21212121212121199</v>
      </c>
      <c r="BJ318">
        <v>9</v>
      </c>
      <c r="BK318">
        <v>12</v>
      </c>
      <c r="BL318">
        <v>15.2112676056338</v>
      </c>
      <c r="BM318">
        <v>0.75</v>
      </c>
      <c r="BN318">
        <v>12</v>
      </c>
      <c r="BO318">
        <v>14</v>
      </c>
      <c r="BP318">
        <v>17.746478873239401</v>
      </c>
      <c r="BQ318">
        <v>0.85714285714285698</v>
      </c>
      <c r="BR318">
        <v>6</v>
      </c>
      <c r="BS318">
        <v>7</v>
      </c>
      <c r="BT318">
        <v>8.8732394366197198</v>
      </c>
      <c r="BU318">
        <v>0.85714285714285698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6</v>
      </c>
      <c r="CI318">
        <v>7</v>
      </c>
      <c r="CJ318">
        <v>0.85714285714285698</v>
      </c>
      <c r="CK318">
        <v>0</v>
      </c>
      <c r="CL318">
        <v>0</v>
      </c>
      <c r="CM318">
        <v>0</v>
      </c>
      <c r="CN318">
        <v>1</v>
      </c>
      <c r="CO318">
        <v>1</v>
      </c>
      <c r="CP318">
        <v>1</v>
      </c>
      <c r="CQ318">
        <v>8</v>
      </c>
      <c r="CR318">
        <v>8</v>
      </c>
      <c r="CS318">
        <v>1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3</v>
      </c>
      <c r="DA318">
        <v>5</v>
      </c>
      <c r="DB318">
        <v>0.6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8</v>
      </c>
      <c r="DJ318">
        <v>10</v>
      </c>
      <c r="DK318">
        <v>0.8</v>
      </c>
      <c r="DL318">
        <v>1</v>
      </c>
      <c r="DM318">
        <v>2</v>
      </c>
      <c r="DN318">
        <v>0.5</v>
      </c>
      <c r="DO318">
        <v>0</v>
      </c>
      <c r="DP318">
        <v>0</v>
      </c>
      <c r="DQ318">
        <v>0</v>
      </c>
    </row>
    <row r="319" spans="1:121">
      <c r="C319" s="51"/>
      <c r="D319" s="39">
        <f>B304</f>
        <v>5</v>
      </c>
      <c r="E319" s="40"/>
      <c r="F319" s="40"/>
      <c r="G319" s="40"/>
      <c r="H319" s="40"/>
      <c r="I319" s="41"/>
      <c r="J319" s="40">
        <f>B305</f>
        <v>0</v>
      </c>
      <c r="K319" s="40"/>
      <c r="L319" s="40"/>
      <c r="M319" s="40"/>
      <c r="N319" s="40"/>
      <c r="O319" s="40"/>
      <c r="P319" s="40"/>
      <c r="Q319" s="41"/>
      <c r="R319" s="42">
        <f>B306</f>
        <v>0</v>
      </c>
      <c r="S319" s="40"/>
      <c r="T319" s="40"/>
      <c r="U319" s="40"/>
      <c r="V319" s="40"/>
      <c r="W319" s="43"/>
      <c r="Z319" t="s">
        <v>191</v>
      </c>
      <c r="AA319" t="s">
        <v>79</v>
      </c>
      <c r="AB319">
        <v>1</v>
      </c>
      <c r="AC319">
        <v>24</v>
      </c>
      <c r="AD319">
        <v>0</v>
      </c>
      <c r="AE319">
        <v>16</v>
      </c>
      <c r="AF319" s="1">
        <f t="shared" si="179"/>
        <v>0</v>
      </c>
      <c r="AG319" s="1">
        <f t="shared" si="180"/>
        <v>0</v>
      </c>
      <c r="AH319" s="1">
        <f t="shared" si="181"/>
        <v>0</v>
      </c>
      <c r="AI319" s="1">
        <f t="shared" si="182"/>
        <v>0</v>
      </c>
      <c r="AJ319" s="1">
        <f t="shared" si="183"/>
        <v>0</v>
      </c>
      <c r="AK319" s="1">
        <f t="shared" si="184"/>
        <v>0</v>
      </c>
      <c r="AL319" s="1">
        <f t="shared" si="185"/>
        <v>2</v>
      </c>
      <c r="AM319" s="1">
        <f t="shared" si="186"/>
        <v>2</v>
      </c>
      <c r="AN319" s="1">
        <f t="shared" si="187"/>
        <v>0</v>
      </c>
      <c r="AO319" s="1">
        <f t="shared" si="188"/>
        <v>1</v>
      </c>
      <c r="AP319" s="1">
        <f t="shared" si="189"/>
        <v>6</v>
      </c>
      <c r="AQ319" s="1">
        <f t="shared" si="190"/>
        <v>0</v>
      </c>
      <c r="AR319" s="1">
        <f t="shared" si="191"/>
        <v>0</v>
      </c>
      <c r="AS319" s="1">
        <f t="shared" si="192"/>
        <v>4</v>
      </c>
      <c r="AT319" s="1">
        <f t="shared" si="193"/>
        <v>0</v>
      </c>
      <c r="AU319" s="1">
        <f t="shared" si="194"/>
        <v>0</v>
      </c>
      <c r="AX319" t="s">
        <v>191</v>
      </c>
      <c r="AY319" t="s">
        <v>79</v>
      </c>
      <c r="AZ319">
        <v>1</v>
      </c>
      <c r="BA319">
        <v>24</v>
      </c>
      <c r="BB319">
        <v>0</v>
      </c>
      <c r="BC319">
        <v>16</v>
      </c>
      <c r="BD319">
        <v>19</v>
      </c>
      <c r="BE319">
        <v>71.25</v>
      </c>
      <c r="BF319">
        <v>0.84210526315789502</v>
      </c>
      <c r="BG319">
        <v>0.33333333333333298</v>
      </c>
      <c r="BH319">
        <v>0.66666666666666696</v>
      </c>
      <c r="BI319">
        <v>0</v>
      </c>
      <c r="BJ319">
        <v>4</v>
      </c>
      <c r="BK319">
        <v>6</v>
      </c>
      <c r="BL319">
        <v>22.5</v>
      </c>
      <c r="BM319">
        <v>0.66666666666666696</v>
      </c>
      <c r="BN319">
        <v>11</v>
      </c>
      <c r="BO319">
        <v>12</v>
      </c>
      <c r="BP319">
        <v>45</v>
      </c>
      <c r="BQ319">
        <v>0.91666666666666696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2</v>
      </c>
      <c r="CO319">
        <v>2</v>
      </c>
      <c r="CP319">
        <v>1</v>
      </c>
      <c r="CQ319">
        <v>2</v>
      </c>
      <c r="CR319">
        <v>2</v>
      </c>
      <c r="CS319">
        <v>1</v>
      </c>
      <c r="CT319">
        <v>0</v>
      </c>
      <c r="CU319">
        <v>0</v>
      </c>
      <c r="CV319">
        <v>0</v>
      </c>
      <c r="CW319">
        <v>1</v>
      </c>
      <c r="CX319">
        <v>1</v>
      </c>
      <c r="CY319">
        <v>1</v>
      </c>
      <c r="CZ319">
        <v>6</v>
      </c>
      <c r="DA319">
        <v>7</v>
      </c>
      <c r="DB319">
        <v>0.85714285714285698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4</v>
      </c>
      <c r="DJ319">
        <v>6</v>
      </c>
      <c r="DK319">
        <v>0.66666666666666696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</row>
    <row r="320" spans="1:121">
      <c r="C320" s="51"/>
      <c r="D320" s="16"/>
      <c r="E320" s="5"/>
      <c r="F320" s="5"/>
      <c r="G320" s="5"/>
      <c r="H320" s="5"/>
      <c r="I320" s="22"/>
      <c r="J320" s="5"/>
      <c r="K320" s="5"/>
      <c r="L320" s="5"/>
      <c r="M320" s="5"/>
      <c r="N320" s="5"/>
      <c r="O320" s="5"/>
      <c r="P320" s="5"/>
      <c r="Q320" s="22"/>
      <c r="R320" s="25"/>
      <c r="S320" s="5"/>
      <c r="T320" s="5"/>
      <c r="U320" s="5"/>
      <c r="V320" s="5"/>
      <c r="W320" s="6"/>
      <c r="Z320" t="s">
        <v>239</v>
      </c>
      <c r="AA320" t="s">
        <v>230</v>
      </c>
      <c r="AB320">
        <v>1</v>
      </c>
      <c r="AC320">
        <v>86</v>
      </c>
      <c r="AD320">
        <v>1</v>
      </c>
      <c r="AE320">
        <v>11</v>
      </c>
      <c r="AF320" s="1">
        <f t="shared" si="179"/>
        <v>0</v>
      </c>
      <c r="AG320" s="1">
        <f t="shared" si="180"/>
        <v>0</v>
      </c>
      <c r="AH320" s="1">
        <f t="shared" si="181"/>
        <v>0</v>
      </c>
      <c r="AI320" s="1">
        <f t="shared" si="182"/>
        <v>0</v>
      </c>
      <c r="AJ320" s="1">
        <f t="shared" si="183"/>
        <v>2</v>
      </c>
      <c r="AK320" s="1">
        <f t="shared" si="184"/>
        <v>0</v>
      </c>
      <c r="AL320" s="1">
        <f t="shared" si="185"/>
        <v>1</v>
      </c>
      <c r="AM320" s="1">
        <f t="shared" si="186"/>
        <v>2</v>
      </c>
      <c r="AN320" s="1">
        <f t="shared" si="187"/>
        <v>0</v>
      </c>
      <c r="AO320" s="1">
        <f t="shared" si="188"/>
        <v>1</v>
      </c>
      <c r="AP320" s="1">
        <f t="shared" si="189"/>
        <v>3</v>
      </c>
      <c r="AQ320" s="1">
        <f t="shared" si="190"/>
        <v>0</v>
      </c>
      <c r="AR320" s="1">
        <f t="shared" si="191"/>
        <v>1</v>
      </c>
      <c r="AS320" s="1">
        <f t="shared" si="192"/>
        <v>1</v>
      </c>
      <c r="AT320" s="1">
        <f t="shared" si="193"/>
        <v>0</v>
      </c>
      <c r="AU320" s="1">
        <f t="shared" si="194"/>
        <v>0</v>
      </c>
      <c r="AX320" t="s">
        <v>239</v>
      </c>
      <c r="AY320" t="s">
        <v>230</v>
      </c>
      <c r="AZ320">
        <v>1</v>
      </c>
      <c r="BA320">
        <v>86</v>
      </c>
      <c r="BB320">
        <v>1</v>
      </c>
      <c r="BC320">
        <v>11</v>
      </c>
      <c r="BD320">
        <v>19</v>
      </c>
      <c r="BE320">
        <v>19.883720930232599</v>
      </c>
      <c r="BF320">
        <v>0.57894736842105299</v>
      </c>
      <c r="BG320">
        <v>0.26315789473684198</v>
      </c>
      <c r="BH320">
        <v>0.57894736842105299</v>
      </c>
      <c r="BI320">
        <v>0.157894736842105</v>
      </c>
      <c r="BJ320">
        <v>2</v>
      </c>
      <c r="BK320">
        <v>5</v>
      </c>
      <c r="BL320">
        <v>5.2325581395348797</v>
      </c>
      <c r="BM320">
        <v>0.4</v>
      </c>
      <c r="BN320">
        <v>7</v>
      </c>
      <c r="BO320">
        <v>11</v>
      </c>
      <c r="BP320">
        <v>11.511627906976701</v>
      </c>
      <c r="BQ320">
        <v>0.63636363636363602</v>
      </c>
      <c r="BR320">
        <v>2</v>
      </c>
      <c r="BS320">
        <v>3</v>
      </c>
      <c r="BT320">
        <v>3.13953488372093</v>
      </c>
      <c r="BU320">
        <v>0.66666666666666696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3</v>
      </c>
      <c r="CJ320">
        <v>0.66666666666666696</v>
      </c>
      <c r="CK320">
        <v>0</v>
      </c>
      <c r="CL320">
        <v>0</v>
      </c>
      <c r="CM320">
        <v>0</v>
      </c>
      <c r="CN320">
        <v>1</v>
      </c>
      <c r="CO320">
        <v>1</v>
      </c>
      <c r="CP320">
        <v>1</v>
      </c>
      <c r="CQ320">
        <v>2</v>
      </c>
      <c r="CR320">
        <v>4</v>
      </c>
      <c r="CS320">
        <v>0.5</v>
      </c>
      <c r="CT320">
        <v>0</v>
      </c>
      <c r="CU320">
        <v>0</v>
      </c>
      <c r="CV320">
        <v>0</v>
      </c>
      <c r="CW320">
        <v>1</v>
      </c>
      <c r="CX320">
        <v>1</v>
      </c>
      <c r="CY320">
        <v>1</v>
      </c>
      <c r="CZ320">
        <v>3</v>
      </c>
      <c r="DA320">
        <v>5</v>
      </c>
      <c r="DB320">
        <v>0.6</v>
      </c>
      <c r="DC320">
        <v>0</v>
      </c>
      <c r="DD320">
        <v>0</v>
      </c>
      <c r="DE320">
        <v>0</v>
      </c>
      <c r="DF320">
        <v>1</v>
      </c>
      <c r="DG320">
        <v>2</v>
      </c>
      <c r="DH320">
        <v>0.5</v>
      </c>
      <c r="DI320">
        <v>1</v>
      </c>
      <c r="DJ320">
        <v>2</v>
      </c>
      <c r="DK320">
        <v>0.5</v>
      </c>
      <c r="DL320">
        <v>0</v>
      </c>
      <c r="DM320">
        <v>1</v>
      </c>
      <c r="DN320">
        <v>0</v>
      </c>
      <c r="DO320">
        <v>0</v>
      </c>
      <c r="DP320">
        <v>0</v>
      </c>
      <c r="DQ320">
        <v>0</v>
      </c>
    </row>
    <row r="321" spans="3:121">
      <c r="C321" s="51"/>
      <c r="D321" s="16"/>
      <c r="E321" s="5"/>
      <c r="F321" s="5"/>
      <c r="G321" s="5"/>
      <c r="H321" s="5"/>
      <c r="I321" s="22"/>
      <c r="J321" s="5"/>
      <c r="K321" s="5"/>
      <c r="L321" s="5"/>
      <c r="M321" s="5"/>
      <c r="N321" s="5"/>
      <c r="O321" s="5"/>
      <c r="P321" s="5"/>
      <c r="Q321" s="22"/>
      <c r="R321" s="25"/>
      <c r="S321" s="5"/>
      <c r="T321" s="5"/>
      <c r="U321" s="5"/>
      <c r="V321" s="5"/>
      <c r="W321" s="6"/>
      <c r="Z321" t="s">
        <v>153</v>
      </c>
      <c r="AA321" t="s">
        <v>230</v>
      </c>
      <c r="AB321">
        <v>1</v>
      </c>
      <c r="AC321">
        <v>95</v>
      </c>
      <c r="AD321">
        <v>1</v>
      </c>
      <c r="AE321">
        <v>5</v>
      </c>
      <c r="AF321" s="1">
        <f t="shared" si="179"/>
        <v>0</v>
      </c>
      <c r="AG321" s="1">
        <f t="shared" si="180"/>
        <v>1</v>
      </c>
      <c r="AH321" s="1">
        <f t="shared" si="181"/>
        <v>0</v>
      </c>
      <c r="AI321" s="1">
        <f t="shared" si="182"/>
        <v>0</v>
      </c>
      <c r="AJ321" s="1">
        <f t="shared" si="183"/>
        <v>0</v>
      </c>
      <c r="AK321" s="1">
        <f t="shared" si="184"/>
        <v>0</v>
      </c>
      <c r="AL321" s="1">
        <f t="shared" si="185"/>
        <v>0</v>
      </c>
      <c r="AM321" s="1">
        <f t="shared" si="186"/>
        <v>0</v>
      </c>
      <c r="AN321" s="1">
        <f t="shared" si="187"/>
        <v>0</v>
      </c>
      <c r="AO321" s="1">
        <f t="shared" si="188"/>
        <v>0</v>
      </c>
      <c r="AP321" s="1">
        <f t="shared" si="189"/>
        <v>0</v>
      </c>
      <c r="AQ321" s="1">
        <f t="shared" si="190"/>
        <v>0</v>
      </c>
      <c r="AR321" s="1">
        <f t="shared" si="191"/>
        <v>0</v>
      </c>
      <c r="AS321" s="1">
        <f t="shared" si="192"/>
        <v>0</v>
      </c>
      <c r="AT321" s="1">
        <f t="shared" si="193"/>
        <v>0</v>
      </c>
      <c r="AU321" s="1">
        <f t="shared" si="194"/>
        <v>0</v>
      </c>
      <c r="AX321" t="s">
        <v>153</v>
      </c>
      <c r="AY321" t="s">
        <v>230</v>
      </c>
      <c r="AZ321">
        <v>1</v>
      </c>
      <c r="BA321">
        <v>95</v>
      </c>
      <c r="BB321">
        <v>1</v>
      </c>
      <c r="BC321">
        <v>5</v>
      </c>
      <c r="BD321">
        <v>19</v>
      </c>
      <c r="BE321">
        <v>18</v>
      </c>
      <c r="BF321">
        <v>0.26315789473684198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</v>
      </c>
      <c r="BS321">
        <v>8</v>
      </c>
      <c r="BT321">
        <v>7.5789473684210504</v>
      </c>
      <c r="BU321">
        <v>0.125</v>
      </c>
      <c r="BV321">
        <v>0</v>
      </c>
      <c r="BW321">
        <v>2</v>
      </c>
      <c r="BX321">
        <v>0</v>
      </c>
      <c r="BY321">
        <v>1</v>
      </c>
      <c r="BZ321">
        <v>3</v>
      </c>
      <c r="CA321">
        <v>0.33333333333333298</v>
      </c>
      <c r="CB321">
        <v>0</v>
      </c>
      <c r="CC321">
        <v>0</v>
      </c>
      <c r="CD321">
        <v>0</v>
      </c>
      <c r="CE321">
        <v>0</v>
      </c>
      <c r="CF321">
        <v>3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</row>
    <row r="322" spans="3:121">
      <c r="C322" s="51"/>
      <c r="D322" s="16"/>
      <c r="E322" s="5"/>
      <c r="F322" s="5"/>
      <c r="G322" s="5"/>
      <c r="H322" s="5"/>
      <c r="I322" s="22"/>
      <c r="J322" s="5"/>
      <c r="K322" s="5"/>
      <c r="L322" s="5"/>
      <c r="M322" s="5"/>
      <c r="N322" s="5"/>
      <c r="O322" s="5"/>
      <c r="P322" s="5"/>
      <c r="Q322" s="22"/>
      <c r="R322" s="25"/>
      <c r="S322" s="5"/>
      <c r="T322" s="5"/>
      <c r="U322" s="5"/>
      <c r="V322" s="5"/>
      <c r="W322" s="6"/>
      <c r="Z322" t="s">
        <v>240</v>
      </c>
      <c r="AA322" t="s">
        <v>230</v>
      </c>
      <c r="AB322">
        <v>1</v>
      </c>
      <c r="AC322">
        <v>26</v>
      </c>
      <c r="AD322">
        <v>0</v>
      </c>
      <c r="AE322">
        <v>5</v>
      </c>
      <c r="AF322" s="1">
        <f t="shared" si="179"/>
        <v>1</v>
      </c>
      <c r="AG322" s="1">
        <f t="shared" si="180"/>
        <v>0</v>
      </c>
      <c r="AH322" s="1">
        <f t="shared" si="181"/>
        <v>0</v>
      </c>
      <c r="AI322" s="1">
        <f t="shared" si="182"/>
        <v>0</v>
      </c>
      <c r="AJ322" s="1">
        <f t="shared" si="183"/>
        <v>0</v>
      </c>
      <c r="AK322" s="1">
        <f t="shared" si="184"/>
        <v>0</v>
      </c>
      <c r="AL322" s="1">
        <f t="shared" si="185"/>
        <v>2</v>
      </c>
      <c r="AM322" s="1">
        <f t="shared" si="186"/>
        <v>0</v>
      </c>
      <c r="AN322" s="1">
        <f t="shared" si="187"/>
        <v>1</v>
      </c>
      <c r="AO322" s="1">
        <f t="shared" si="188"/>
        <v>0</v>
      </c>
      <c r="AP322" s="1">
        <f t="shared" si="189"/>
        <v>1</v>
      </c>
      <c r="AQ322" s="1">
        <f t="shared" si="190"/>
        <v>0</v>
      </c>
      <c r="AR322" s="1">
        <f t="shared" si="191"/>
        <v>0</v>
      </c>
      <c r="AS322" s="1">
        <f t="shared" si="192"/>
        <v>0</v>
      </c>
      <c r="AT322" s="1">
        <f t="shared" si="193"/>
        <v>0</v>
      </c>
      <c r="AU322" s="1">
        <f t="shared" si="194"/>
        <v>0</v>
      </c>
      <c r="AX322" t="s">
        <v>240</v>
      </c>
      <c r="AY322" t="s">
        <v>230</v>
      </c>
      <c r="AZ322">
        <v>1</v>
      </c>
      <c r="BA322">
        <v>26</v>
      </c>
      <c r="BB322">
        <v>0</v>
      </c>
      <c r="BC322">
        <v>5</v>
      </c>
      <c r="BD322">
        <v>7</v>
      </c>
      <c r="BE322">
        <v>24.230769230769202</v>
      </c>
      <c r="BF322">
        <v>0.71428571428571397</v>
      </c>
      <c r="BG322">
        <v>0</v>
      </c>
      <c r="BH322">
        <v>0.71428571428571397</v>
      </c>
      <c r="BI322">
        <v>0.28571428571428598</v>
      </c>
      <c r="BJ322">
        <v>0</v>
      </c>
      <c r="BK322">
        <v>0</v>
      </c>
      <c r="BL322">
        <v>0</v>
      </c>
      <c r="BM322">
        <v>0</v>
      </c>
      <c r="BN322">
        <v>4</v>
      </c>
      <c r="BO322">
        <v>5</v>
      </c>
      <c r="BP322">
        <v>17.307692307692299</v>
      </c>
      <c r="BQ322">
        <v>0.8</v>
      </c>
      <c r="BR322">
        <v>1</v>
      </c>
      <c r="BS322">
        <v>2</v>
      </c>
      <c r="BT322">
        <v>6.9230769230769198</v>
      </c>
      <c r="BU322">
        <v>0.5</v>
      </c>
      <c r="BV322">
        <v>1</v>
      </c>
      <c r="BW322">
        <v>1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2</v>
      </c>
      <c r="CO322">
        <v>2</v>
      </c>
      <c r="CP322">
        <v>1</v>
      </c>
      <c r="CQ322">
        <v>0</v>
      </c>
      <c r="CR322">
        <v>1</v>
      </c>
      <c r="CS322">
        <v>0</v>
      </c>
      <c r="CT322">
        <v>1</v>
      </c>
      <c r="CU322">
        <v>1</v>
      </c>
      <c r="CV322">
        <v>1</v>
      </c>
      <c r="CW322">
        <v>0</v>
      </c>
      <c r="CX322">
        <v>0</v>
      </c>
      <c r="CY322">
        <v>0</v>
      </c>
      <c r="CZ322">
        <v>1</v>
      </c>
      <c r="DA322">
        <v>1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</row>
    <row r="323" spans="3:121">
      <c r="C323" s="51" t="s">
        <v>103</v>
      </c>
      <c r="D323" s="16"/>
      <c r="E323" s="5"/>
      <c r="F323" s="5"/>
      <c r="G323" s="5"/>
      <c r="H323" s="5"/>
      <c r="I323" s="22"/>
      <c r="J323" s="5"/>
      <c r="K323" s="5"/>
      <c r="L323" s="5"/>
      <c r="M323" s="5"/>
      <c r="N323" s="5"/>
      <c r="O323" s="5"/>
      <c r="P323" s="5"/>
      <c r="Q323" s="22"/>
      <c r="R323" s="25"/>
      <c r="S323" s="5"/>
      <c r="T323" s="5"/>
      <c r="U323" s="5"/>
      <c r="V323" s="5"/>
      <c r="W323" s="6"/>
      <c r="Z323" t="s">
        <v>98</v>
      </c>
      <c r="AA323" t="s">
        <v>79</v>
      </c>
      <c r="AB323">
        <v>1</v>
      </c>
      <c r="AC323">
        <v>48</v>
      </c>
      <c r="AD323">
        <v>0</v>
      </c>
      <c r="AE323">
        <v>29</v>
      </c>
      <c r="AF323" s="1">
        <f t="shared" si="179"/>
        <v>0</v>
      </c>
      <c r="AG323" s="1">
        <f t="shared" si="180"/>
        <v>0</v>
      </c>
      <c r="AH323" s="1">
        <f t="shared" si="181"/>
        <v>0</v>
      </c>
      <c r="AI323" s="1">
        <f t="shared" si="182"/>
        <v>0</v>
      </c>
      <c r="AJ323" s="1">
        <f t="shared" si="183"/>
        <v>0</v>
      </c>
      <c r="AK323" s="1">
        <f t="shared" si="184"/>
        <v>0</v>
      </c>
      <c r="AL323" s="1">
        <f t="shared" si="185"/>
        <v>1</v>
      </c>
      <c r="AM323" s="1">
        <f t="shared" si="186"/>
        <v>4</v>
      </c>
      <c r="AN323" s="1">
        <f t="shared" si="187"/>
        <v>2</v>
      </c>
      <c r="AO323" s="1">
        <f t="shared" si="188"/>
        <v>1</v>
      </c>
      <c r="AP323" s="1">
        <f t="shared" si="189"/>
        <v>4</v>
      </c>
      <c r="AQ323" s="1">
        <f t="shared" si="190"/>
        <v>5</v>
      </c>
      <c r="AR323" s="1">
        <f t="shared" si="191"/>
        <v>1</v>
      </c>
      <c r="AS323" s="1">
        <f t="shared" si="192"/>
        <v>8</v>
      </c>
      <c r="AT323" s="1">
        <f t="shared" si="193"/>
        <v>3</v>
      </c>
      <c r="AU323" s="1">
        <f t="shared" si="194"/>
        <v>0</v>
      </c>
      <c r="AX323" t="s">
        <v>98</v>
      </c>
      <c r="AY323" t="s">
        <v>79</v>
      </c>
      <c r="AZ323">
        <v>1</v>
      </c>
      <c r="BA323">
        <v>48</v>
      </c>
      <c r="BB323">
        <v>0</v>
      </c>
      <c r="BC323">
        <v>29</v>
      </c>
      <c r="BD323">
        <v>33</v>
      </c>
      <c r="BE323">
        <v>61.875</v>
      </c>
      <c r="BF323">
        <v>0.87878787878787901</v>
      </c>
      <c r="BG323">
        <v>0.60606060606060597</v>
      </c>
      <c r="BH323">
        <v>0.39393939393939398</v>
      </c>
      <c r="BI323">
        <v>0</v>
      </c>
      <c r="BJ323">
        <v>17</v>
      </c>
      <c r="BK323">
        <v>20</v>
      </c>
      <c r="BL323">
        <v>37.5</v>
      </c>
      <c r="BM323">
        <v>0.85</v>
      </c>
      <c r="BN323">
        <v>12</v>
      </c>
      <c r="BO323">
        <v>13</v>
      </c>
      <c r="BP323">
        <v>24.375</v>
      </c>
      <c r="BQ323">
        <v>0.92307692307692302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1</v>
      </c>
      <c r="CO323">
        <v>1</v>
      </c>
      <c r="CP323">
        <v>1</v>
      </c>
      <c r="CQ323">
        <v>4</v>
      </c>
      <c r="CR323">
        <v>4</v>
      </c>
      <c r="CS323">
        <v>1</v>
      </c>
      <c r="CT323">
        <v>2</v>
      </c>
      <c r="CU323">
        <v>2</v>
      </c>
      <c r="CV323">
        <v>1</v>
      </c>
      <c r="CW323">
        <v>1</v>
      </c>
      <c r="CX323">
        <v>1</v>
      </c>
      <c r="CY323">
        <v>1</v>
      </c>
      <c r="CZ323">
        <v>4</v>
      </c>
      <c r="DA323">
        <v>5</v>
      </c>
      <c r="DB323">
        <v>0.8</v>
      </c>
      <c r="DC323">
        <v>5</v>
      </c>
      <c r="DD323">
        <v>6</v>
      </c>
      <c r="DE323">
        <v>0.83333333333333304</v>
      </c>
      <c r="DF323">
        <v>1</v>
      </c>
      <c r="DG323">
        <v>1</v>
      </c>
      <c r="DH323">
        <v>1</v>
      </c>
      <c r="DI323">
        <v>8</v>
      </c>
      <c r="DJ323">
        <v>8</v>
      </c>
      <c r="DK323">
        <v>1</v>
      </c>
      <c r="DL323">
        <v>3</v>
      </c>
      <c r="DM323">
        <v>5</v>
      </c>
      <c r="DN323">
        <v>0.6</v>
      </c>
      <c r="DO323">
        <v>0</v>
      </c>
      <c r="DP323">
        <v>0</v>
      </c>
      <c r="DQ323">
        <v>0</v>
      </c>
    </row>
    <row r="324" spans="3:121">
      <c r="C324" s="51"/>
      <c r="D324" s="16"/>
      <c r="E324" s="5"/>
      <c r="F324" s="5"/>
      <c r="G324" s="5"/>
      <c r="H324" s="5"/>
      <c r="I324" s="22"/>
      <c r="J324" s="5"/>
      <c r="K324" s="5"/>
      <c r="L324" s="5"/>
      <c r="M324" s="5"/>
      <c r="N324" s="5"/>
      <c r="O324" s="5"/>
      <c r="P324" s="5"/>
      <c r="Q324" s="22"/>
      <c r="R324" s="25"/>
      <c r="S324" s="5"/>
      <c r="T324" s="5"/>
      <c r="U324" s="5"/>
      <c r="V324" s="5"/>
      <c r="W324" s="6"/>
      <c r="Z324" t="s">
        <v>99</v>
      </c>
      <c r="AA324" t="s">
        <v>79</v>
      </c>
      <c r="AB324">
        <v>1</v>
      </c>
      <c r="AC324">
        <v>47</v>
      </c>
      <c r="AD324">
        <v>1</v>
      </c>
      <c r="AE324">
        <v>11</v>
      </c>
      <c r="AF324" s="1">
        <f t="shared" si="179"/>
        <v>0</v>
      </c>
      <c r="AG324" s="1">
        <f t="shared" si="180"/>
        <v>0</v>
      </c>
      <c r="AH324" s="1">
        <f t="shared" si="181"/>
        <v>1</v>
      </c>
      <c r="AI324" s="1">
        <f t="shared" si="182"/>
        <v>0</v>
      </c>
      <c r="AJ324" s="1">
        <f t="shared" si="183"/>
        <v>3</v>
      </c>
      <c r="AK324" s="1">
        <f t="shared" si="184"/>
        <v>0</v>
      </c>
      <c r="AL324" s="1">
        <f t="shared" si="185"/>
        <v>0</v>
      </c>
      <c r="AM324" s="1">
        <f t="shared" si="186"/>
        <v>0</v>
      </c>
      <c r="AN324" s="1">
        <f t="shared" si="187"/>
        <v>0</v>
      </c>
      <c r="AO324" s="1">
        <f t="shared" si="188"/>
        <v>2</v>
      </c>
      <c r="AP324" s="1">
        <f t="shared" si="189"/>
        <v>1</v>
      </c>
      <c r="AQ324" s="1">
        <f t="shared" si="190"/>
        <v>0</v>
      </c>
      <c r="AR324" s="1">
        <f t="shared" si="191"/>
        <v>1</v>
      </c>
      <c r="AS324" s="1">
        <f t="shared" si="192"/>
        <v>0</v>
      </c>
      <c r="AT324" s="1">
        <f t="shared" si="193"/>
        <v>2</v>
      </c>
      <c r="AU324" s="1">
        <f t="shared" si="194"/>
        <v>0</v>
      </c>
      <c r="AX324" t="s">
        <v>99</v>
      </c>
      <c r="AY324" t="s">
        <v>79</v>
      </c>
      <c r="AZ324">
        <v>1</v>
      </c>
      <c r="BA324">
        <v>47</v>
      </c>
      <c r="BB324">
        <v>1</v>
      </c>
      <c r="BC324">
        <v>11</v>
      </c>
      <c r="BD324">
        <v>14</v>
      </c>
      <c r="BE324">
        <v>26.8085106382979</v>
      </c>
      <c r="BF324">
        <v>0.78571428571428603</v>
      </c>
      <c r="BG324">
        <v>0.38461538461538503</v>
      </c>
      <c r="BH324">
        <v>0.30769230769230799</v>
      </c>
      <c r="BI324">
        <v>0.30769230769230799</v>
      </c>
      <c r="BJ324">
        <v>3</v>
      </c>
      <c r="BK324">
        <v>5</v>
      </c>
      <c r="BL324">
        <v>9.5744680851063801</v>
      </c>
      <c r="BM324">
        <v>0.6</v>
      </c>
      <c r="BN324">
        <v>3</v>
      </c>
      <c r="BO324">
        <v>4</v>
      </c>
      <c r="BP324">
        <v>7.6595744680851103</v>
      </c>
      <c r="BQ324">
        <v>0.75</v>
      </c>
      <c r="BR324">
        <v>4</v>
      </c>
      <c r="BS324">
        <v>4</v>
      </c>
      <c r="BT324">
        <v>7.6595744680851103</v>
      </c>
      <c r="BU324">
        <v>1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1</v>
      </c>
      <c r="CD324">
        <v>1</v>
      </c>
      <c r="CE324">
        <v>0</v>
      </c>
      <c r="CF324">
        <v>0</v>
      </c>
      <c r="CG324">
        <v>0</v>
      </c>
      <c r="CH324">
        <v>3</v>
      </c>
      <c r="CI324">
        <v>3</v>
      </c>
      <c r="CJ324">
        <v>1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2</v>
      </c>
      <c r="CX324">
        <v>2</v>
      </c>
      <c r="CY324">
        <v>1</v>
      </c>
      <c r="CZ324">
        <v>1</v>
      </c>
      <c r="DA324">
        <v>2</v>
      </c>
      <c r="DB324">
        <v>0.5</v>
      </c>
      <c r="DC324">
        <v>0</v>
      </c>
      <c r="DD324">
        <v>0</v>
      </c>
      <c r="DE324">
        <v>0</v>
      </c>
      <c r="DF324">
        <v>1</v>
      </c>
      <c r="DG324">
        <v>1</v>
      </c>
      <c r="DH324">
        <v>1</v>
      </c>
      <c r="DI324">
        <v>0</v>
      </c>
      <c r="DJ324">
        <v>1</v>
      </c>
      <c r="DK324">
        <v>0</v>
      </c>
      <c r="DL324">
        <v>2</v>
      </c>
      <c r="DM324">
        <v>3</v>
      </c>
      <c r="DN324">
        <v>0.66666666666666696</v>
      </c>
      <c r="DO324">
        <v>0</v>
      </c>
      <c r="DP324">
        <v>0</v>
      </c>
      <c r="DQ324">
        <v>0</v>
      </c>
    </row>
    <row r="325" spans="3:121">
      <c r="C325" s="51"/>
      <c r="D325" s="16">
        <f>B304</f>
        <v>5</v>
      </c>
      <c r="E325" s="5"/>
      <c r="F325" s="5"/>
      <c r="G325" s="17"/>
      <c r="H325" s="20">
        <f>B303</f>
        <v>1</v>
      </c>
      <c r="I325" s="21"/>
      <c r="J325" s="24">
        <f>B303</f>
        <v>1</v>
      </c>
      <c r="K325" s="27">
        <f>B303</f>
        <v>1</v>
      </c>
      <c r="L325" s="11"/>
      <c r="M325" s="11"/>
      <c r="N325" s="11"/>
      <c r="O325" s="11"/>
      <c r="P325" s="11"/>
      <c r="Q325" s="21">
        <f>B303</f>
        <v>1</v>
      </c>
      <c r="R325" s="24">
        <f>B303</f>
        <v>1</v>
      </c>
      <c r="S325" s="12"/>
      <c r="T325" s="4">
        <f>B306</f>
        <v>0</v>
      </c>
      <c r="U325" s="5"/>
      <c r="V325" s="5"/>
      <c r="W325" s="6"/>
      <c r="Z325" t="s">
        <v>241</v>
      </c>
      <c r="AA325" t="s">
        <v>230</v>
      </c>
      <c r="AB325">
        <v>1</v>
      </c>
      <c r="AC325">
        <v>6</v>
      </c>
      <c r="AD325">
        <v>0</v>
      </c>
      <c r="AE325">
        <v>0</v>
      </c>
      <c r="AF325" s="1">
        <f t="shared" si="179"/>
        <v>0</v>
      </c>
      <c r="AG325" s="1">
        <f t="shared" si="180"/>
        <v>0</v>
      </c>
      <c r="AH325" s="1">
        <f t="shared" si="181"/>
        <v>0</v>
      </c>
      <c r="AI325" s="1">
        <f t="shared" si="182"/>
        <v>0</v>
      </c>
      <c r="AJ325" s="1">
        <f t="shared" si="183"/>
        <v>0</v>
      </c>
      <c r="AK325" s="1">
        <f t="shared" si="184"/>
        <v>0</v>
      </c>
      <c r="AL325" s="1">
        <f t="shared" si="185"/>
        <v>0</v>
      </c>
      <c r="AM325" s="1">
        <f t="shared" si="186"/>
        <v>0</v>
      </c>
      <c r="AN325" s="1">
        <f t="shared" si="187"/>
        <v>0</v>
      </c>
      <c r="AO325" s="1">
        <f t="shared" si="188"/>
        <v>0</v>
      </c>
      <c r="AP325" s="1">
        <f t="shared" si="189"/>
        <v>0</v>
      </c>
      <c r="AQ325" s="1">
        <f t="shared" si="190"/>
        <v>0</v>
      </c>
      <c r="AR325" s="1">
        <f t="shared" si="191"/>
        <v>0</v>
      </c>
      <c r="AS325" s="1">
        <f t="shared" si="192"/>
        <v>0</v>
      </c>
      <c r="AT325" s="1">
        <f t="shared" si="193"/>
        <v>0</v>
      </c>
      <c r="AU325" s="1">
        <f t="shared" si="194"/>
        <v>0</v>
      </c>
      <c r="AX325" t="s">
        <v>241</v>
      </c>
      <c r="AY325" t="s">
        <v>230</v>
      </c>
      <c r="AZ325">
        <v>1</v>
      </c>
      <c r="BA325">
        <v>6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</row>
    <row r="326" spans="3:121">
      <c r="C326" s="51"/>
      <c r="D326" s="16"/>
      <c r="E326" s="5"/>
      <c r="F326" s="5"/>
      <c r="G326" s="17"/>
      <c r="H326" s="4"/>
      <c r="I326" s="22"/>
      <c r="J326" s="25"/>
      <c r="K326" s="28"/>
      <c r="L326" s="5"/>
      <c r="M326" s="5"/>
      <c r="N326" s="5"/>
      <c r="O326" s="5"/>
      <c r="P326" s="5"/>
      <c r="Q326" s="22"/>
      <c r="R326" s="25"/>
      <c r="S326" s="17"/>
      <c r="T326" s="4"/>
      <c r="U326" s="5"/>
      <c r="V326" s="5"/>
      <c r="W326" s="6"/>
      <c r="Z326" t="s">
        <v>242</v>
      </c>
      <c r="AA326" t="s">
        <v>230</v>
      </c>
      <c r="AB326">
        <v>1</v>
      </c>
      <c r="AC326">
        <v>95</v>
      </c>
      <c r="AD326">
        <v>1</v>
      </c>
      <c r="AE326">
        <v>9</v>
      </c>
      <c r="AF326" s="1">
        <f t="shared" si="179"/>
        <v>0</v>
      </c>
      <c r="AG326" s="1">
        <f t="shared" si="180"/>
        <v>0</v>
      </c>
      <c r="AH326" s="1">
        <f t="shared" si="181"/>
        <v>0</v>
      </c>
      <c r="AI326" s="1">
        <f t="shared" si="182"/>
        <v>0</v>
      </c>
      <c r="AJ326" s="1">
        <f t="shared" si="183"/>
        <v>0</v>
      </c>
      <c r="AK326" s="1">
        <f t="shared" si="184"/>
        <v>1</v>
      </c>
      <c r="AL326" s="1">
        <f t="shared" si="185"/>
        <v>2</v>
      </c>
      <c r="AM326" s="1">
        <f t="shared" si="186"/>
        <v>2</v>
      </c>
      <c r="AN326" s="1">
        <f t="shared" si="187"/>
        <v>1</v>
      </c>
      <c r="AO326" s="1">
        <f t="shared" si="188"/>
        <v>0</v>
      </c>
      <c r="AP326" s="1">
        <f t="shared" si="189"/>
        <v>0</v>
      </c>
      <c r="AQ326" s="1">
        <f t="shared" si="190"/>
        <v>1</v>
      </c>
      <c r="AR326" s="1">
        <f t="shared" si="191"/>
        <v>1</v>
      </c>
      <c r="AS326" s="1">
        <f t="shared" si="192"/>
        <v>1</v>
      </c>
      <c r="AT326" s="1">
        <f t="shared" si="193"/>
        <v>0</v>
      </c>
      <c r="AU326" s="1">
        <f t="shared" si="194"/>
        <v>0</v>
      </c>
      <c r="AX326" t="s">
        <v>242</v>
      </c>
      <c r="AY326" t="s">
        <v>230</v>
      </c>
      <c r="AZ326">
        <v>1</v>
      </c>
      <c r="BA326">
        <v>95</v>
      </c>
      <c r="BB326">
        <v>1</v>
      </c>
      <c r="BC326">
        <v>9</v>
      </c>
      <c r="BD326">
        <v>13</v>
      </c>
      <c r="BE326">
        <v>12.3157894736842</v>
      </c>
      <c r="BF326">
        <v>0.69230769230769196</v>
      </c>
      <c r="BG326">
        <v>0.25</v>
      </c>
      <c r="BH326">
        <v>0.75</v>
      </c>
      <c r="BI326">
        <v>0</v>
      </c>
      <c r="BJ326">
        <v>3</v>
      </c>
      <c r="BK326">
        <v>3</v>
      </c>
      <c r="BL326">
        <v>2.8421052631578898</v>
      </c>
      <c r="BM326">
        <v>1</v>
      </c>
      <c r="BN326">
        <v>6</v>
      </c>
      <c r="BO326">
        <v>9</v>
      </c>
      <c r="BP326">
        <v>8.5263157894736796</v>
      </c>
      <c r="BQ326">
        <v>0.66666666666666696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1</v>
      </c>
      <c r="CL326">
        <v>1</v>
      </c>
      <c r="CM326">
        <v>1</v>
      </c>
      <c r="CN326">
        <v>2</v>
      </c>
      <c r="CO326">
        <v>2</v>
      </c>
      <c r="CP326">
        <v>1</v>
      </c>
      <c r="CQ326">
        <v>2</v>
      </c>
      <c r="CR326">
        <v>3</v>
      </c>
      <c r="CS326">
        <v>0.66666666666666696</v>
      </c>
      <c r="CT326">
        <v>1</v>
      </c>
      <c r="CU326">
        <v>2</v>
      </c>
      <c r="CV326">
        <v>0.5</v>
      </c>
      <c r="CW326">
        <v>0</v>
      </c>
      <c r="CX326">
        <v>0</v>
      </c>
      <c r="CY326">
        <v>0</v>
      </c>
      <c r="CZ326">
        <v>0</v>
      </c>
      <c r="DA326">
        <v>1</v>
      </c>
      <c r="DB326">
        <v>0</v>
      </c>
      <c r="DC326">
        <v>1</v>
      </c>
      <c r="DD326">
        <v>1</v>
      </c>
      <c r="DE326">
        <v>1</v>
      </c>
      <c r="DF326">
        <v>1</v>
      </c>
      <c r="DG326">
        <v>1</v>
      </c>
      <c r="DH326">
        <v>1</v>
      </c>
      <c r="DI326">
        <v>1</v>
      </c>
      <c r="DJ326">
        <v>1</v>
      </c>
      <c r="DK326">
        <v>1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</row>
    <row r="327" spans="3:121">
      <c r="C327" s="51"/>
      <c r="D327" s="16"/>
      <c r="E327" s="5"/>
      <c r="F327" s="5"/>
      <c r="G327" s="17"/>
      <c r="H327" s="4"/>
      <c r="I327" s="22"/>
      <c r="J327" s="25"/>
      <c r="K327" s="10">
        <f>B302</f>
        <v>0</v>
      </c>
      <c r="L327" s="11"/>
      <c r="M327" s="11"/>
      <c r="N327" s="11"/>
      <c r="O327" s="11"/>
      <c r="P327" s="12"/>
      <c r="Q327" s="22"/>
      <c r="R327" s="25"/>
      <c r="S327" s="17"/>
      <c r="T327" s="4"/>
      <c r="U327" s="5"/>
      <c r="V327" s="5"/>
      <c r="W327" s="6"/>
      <c r="Z327" t="s">
        <v>243</v>
      </c>
      <c r="AA327">
        <v>0</v>
      </c>
      <c r="AB327">
        <v>1</v>
      </c>
      <c r="AC327">
        <v>67</v>
      </c>
      <c r="AD327">
        <v>1</v>
      </c>
      <c r="AE327">
        <v>0</v>
      </c>
      <c r="AF327" s="1">
        <f t="shared" si="179"/>
        <v>0</v>
      </c>
      <c r="AG327" s="1">
        <f t="shared" si="180"/>
        <v>0</v>
      </c>
      <c r="AH327" s="1">
        <f t="shared" si="181"/>
        <v>0</v>
      </c>
      <c r="AI327" s="1">
        <f t="shared" si="182"/>
        <v>0</v>
      </c>
      <c r="AJ327" s="1">
        <f t="shared" si="183"/>
        <v>0</v>
      </c>
      <c r="AK327" s="1">
        <f t="shared" si="184"/>
        <v>0</v>
      </c>
      <c r="AL327" s="1">
        <f t="shared" si="185"/>
        <v>0</v>
      </c>
      <c r="AM327" s="1">
        <f t="shared" si="186"/>
        <v>0</v>
      </c>
      <c r="AN327" s="1">
        <f t="shared" si="187"/>
        <v>0</v>
      </c>
      <c r="AO327" s="1">
        <f t="shared" si="188"/>
        <v>0</v>
      </c>
      <c r="AP327" s="1">
        <f t="shared" si="189"/>
        <v>0</v>
      </c>
      <c r="AQ327" s="1">
        <f t="shared" si="190"/>
        <v>0</v>
      </c>
      <c r="AR327" s="1">
        <f t="shared" si="191"/>
        <v>0</v>
      </c>
      <c r="AS327" s="1">
        <f t="shared" si="192"/>
        <v>0</v>
      </c>
      <c r="AT327" s="1">
        <f t="shared" si="193"/>
        <v>0</v>
      </c>
      <c r="AU327" s="1">
        <f t="shared" si="194"/>
        <v>0</v>
      </c>
      <c r="AX327" t="s">
        <v>243</v>
      </c>
      <c r="AY327">
        <v>0</v>
      </c>
      <c r="AZ327">
        <v>1</v>
      </c>
      <c r="BA327">
        <v>67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</row>
    <row r="328" spans="3:121">
      <c r="C328" s="51"/>
      <c r="D328" s="18"/>
      <c r="E328" s="8"/>
      <c r="F328" s="8"/>
      <c r="G328" s="19"/>
      <c r="H328" s="13"/>
      <c r="I328" s="23"/>
      <c r="J328" s="26"/>
      <c r="K328" s="13"/>
      <c r="L328" s="14"/>
      <c r="M328" s="14"/>
      <c r="N328" s="14"/>
      <c r="O328" s="14"/>
      <c r="P328" s="15"/>
      <c r="Q328" s="23"/>
      <c r="R328" s="26"/>
      <c r="S328" s="15"/>
      <c r="T328" s="7"/>
      <c r="U328" s="8"/>
      <c r="V328" s="8"/>
      <c r="W328" s="9"/>
      <c r="Z328" t="s">
        <v>244</v>
      </c>
      <c r="AA328" t="s">
        <v>230</v>
      </c>
      <c r="AB328">
        <v>1</v>
      </c>
      <c r="AC328">
        <v>70</v>
      </c>
      <c r="AD328">
        <v>1</v>
      </c>
      <c r="AE328">
        <v>8</v>
      </c>
      <c r="AF328" s="1">
        <f t="shared" si="179"/>
        <v>0</v>
      </c>
      <c r="AG328" s="1">
        <f t="shared" si="180"/>
        <v>0</v>
      </c>
      <c r="AH328" s="1">
        <f t="shared" si="181"/>
        <v>0</v>
      </c>
      <c r="AI328" s="1">
        <f t="shared" si="182"/>
        <v>1</v>
      </c>
      <c r="AJ328" s="1">
        <f t="shared" si="183"/>
        <v>0</v>
      </c>
      <c r="AK328" s="1">
        <f t="shared" si="184"/>
        <v>1</v>
      </c>
      <c r="AL328" s="1">
        <f t="shared" si="185"/>
        <v>1</v>
      </c>
      <c r="AM328" s="1">
        <f t="shared" si="186"/>
        <v>1</v>
      </c>
      <c r="AN328" s="1">
        <f t="shared" si="187"/>
        <v>0</v>
      </c>
      <c r="AO328" s="1">
        <f t="shared" si="188"/>
        <v>2</v>
      </c>
      <c r="AP328" s="1">
        <f t="shared" si="189"/>
        <v>2</v>
      </c>
      <c r="AQ328" s="1">
        <f t="shared" si="190"/>
        <v>0</v>
      </c>
      <c r="AR328" s="1">
        <f t="shared" si="191"/>
        <v>0</v>
      </c>
      <c r="AS328" s="1">
        <f t="shared" si="192"/>
        <v>0</v>
      </c>
      <c r="AT328" s="1">
        <f t="shared" si="193"/>
        <v>0</v>
      </c>
      <c r="AU328" s="1">
        <f t="shared" si="194"/>
        <v>0</v>
      </c>
      <c r="AX328" t="s">
        <v>244</v>
      </c>
      <c r="AY328" t="s">
        <v>230</v>
      </c>
      <c r="AZ328">
        <v>1</v>
      </c>
      <c r="BA328">
        <v>70</v>
      </c>
      <c r="BB328">
        <v>1</v>
      </c>
      <c r="BC328">
        <v>8</v>
      </c>
      <c r="BD328">
        <v>11</v>
      </c>
      <c r="BE328">
        <v>14.1428571428571</v>
      </c>
      <c r="BF328">
        <v>0.72727272727272696</v>
      </c>
      <c r="BG328">
        <v>9.0909090909090898E-2</v>
      </c>
      <c r="BH328">
        <v>0.81818181818181801</v>
      </c>
      <c r="BI328">
        <v>9.0909090909090898E-2</v>
      </c>
      <c r="BJ328">
        <v>0</v>
      </c>
      <c r="BK328">
        <v>1</v>
      </c>
      <c r="BL328">
        <v>1.28571428571429</v>
      </c>
      <c r="BM328">
        <v>0</v>
      </c>
      <c r="BN328">
        <v>7</v>
      </c>
      <c r="BO328">
        <v>9</v>
      </c>
      <c r="BP328">
        <v>11.5714285714286</v>
      </c>
      <c r="BQ328">
        <v>0.77777777777777801</v>
      </c>
      <c r="BR328">
        <v>1</v>
      </c>
      <c r="BS328">
        <v>1</v>
      </c>
      <c r="BT328">
        <v>1.28571428571429</v>
      </c>
      <c r="BU328">
        <v>1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1</v>
      </c>
      <c r="CF328">
        <v>1</v>
      </c>
      <c r="CG328">
        <v>1</v>
      </c>
      <c r="CH328">
        <v>0</v>
      </c>
      <c r="CI328">
        <v>0</v>
      </c>
      <c r="CJ328">
        <v>0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0</v>
      </c>
      <c r="CU328">
        <v>1</v>
      </c>
      <c r="CV328">
        <v>0</v>
      </c>
      <c r="CW328">
        <v>2</v>
      </c>
      <c r="CX328">
        <v>2</v>
      </c>
      <c r="CY328">
        <v>1</v>
      </c>
      <c r="CZ328">
        <v>2</v>
      </c>
      <c r="DA328">
        <v>3</v>
      </c>
      <c r="DB328">
        <v>0.66666666666666696</v>
      </c>
      <c r="DC328">
        <v>0</v>
      </c>
      <c r="DD328">
        <v>0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</row>
    <row r="329" spans="3:121">
      <c r="Z329" t="s">
        <v>245</v>
      </c>
      <c r="AA329" t="s">
        <v>230</v>
      </c>
      <c r="AB329">
        <v>1</v>
      </c>
      <c r="AC329">
        <v>95</v>
      </c>
      <c r="AD329">
        <v>1</v>
      </c>
      <c r="AE329">
        <v>29</v>
      </c>
      <c r="AF329" s="1">
        <f t="shared" si="179"/>
        <v>0</v>
      </c>
      <c r="AG329" s="1">
        <f t="shared" si="180"/>
        <v>1</v>
      </c>
      <c r="AH329" s="1">
        <f t="shared" si="181"/>
        <v>1</v>
      </c>
      <c r="AI329" s="1">
        <f t="shared" si="182"/>
        <v>2</v>
      </c>
      <c r="AJ329" s="1">
        <f t="shared" si="183"/>
        <v>0</v>
      </c>
      <c r="AK329" s="1">
        <f t="shared" si="184"/>
        <v>10</v>
      </c>
      <c r="AL329" s="1">
        <f t="shared" si="185"/>
        <v>3</v>
      </c>
      <c r="AM329" s="1">
        <f t="shared" si="186"/>
        <v>0</v>
      </c>
      <c r="AN329" s="1">
        <f t="shared" si="187"/>
        <v>5</v>
      </c>
      <c r="AO329" s="1">
        <f t="shared" si="188"/>
        <v>2</v>
      </c>
      <c r="AP329" s="1">
        <f t="shared" si="189"/>
        <v>1</v>
      </c>
      <c r="AQ329" s="1">
        <f t="shared" si="190"/>
        <v>4</v>
      </c>
      <c r="AR329" s="1">
        <f t="shared" si="191"/>
        <v>0</v>
      </c>
      <c r="AS329" s="1">
        <f t="shared" si="192"/>
        <v>0</v>
      </c>
      <c r="AT329" s="1">
        <f t="shared" si="193"/>
        <v>0</v>
      </c>
      <c r="AU329" s="1">
        <f t="shared" si="194"/>
        <v>0</v>
      </c>
      <c r="AX329" t="s">
        <v>245</v>
      </c>
      <c r="AY329" t="s">
        <v>230</v>
      </c>
      <c r="AZ329">
        <v>1</v>
      </c>
      <c r="BA329">
        <v>95</v>
      </c>
      <c r="BB329">
        <v>1</v>
      </c>
      <c r="BC329">
        <v>29</v>
      </c>
      <c r="BD329">
        <v>33</v>
      </c>
      <c r="BE329">
        <v>31.2631578947368</v>
      </c>
      <c r="BF329">
        <v>0.87878787878787901</v>
      </c>
      <c r="BG329">
        <v>0.18181818181818199</v>
      </c>
      <c r="BH329">
        <v>0.69696969696969702</v>
      </c>
      <c r="BI329">
        <v>0.12121212121212099</v>
      </c>
      <c r="BJ329">
        <v>4</v>
      </c>
      <c r="BK329">
        <v>6</v>
      </c>
      <c r="BL329">
        <v>5.6842105263157903</v>
      </c>
      <c r="BM329">
        <v>0.66666666666666696</v>
      </c>
      <c r="BN329">
        <v>21</v>
      </c>
      <c r="BO329">
        <v>23</v>
      </c>
      <c r="BP329">
        <v>21.789473684210499</v>
      </c>
      <c r="BQ329">
        <v>0.91304347826086996</v>
      </c>
      <c r="BR329">
        <v>4</v>
      </c>
      <c r="BS329">
        <v>4</v>
      </c>
      <c r="BT329">
        <v>3.7894736842105301</v>
      </c>
      <c r="BU329">
        <v>1</v>
      </c>
      <c r="BV329">
        <v>0</v>
      </c>
      <c r="BW329">
        <v>0</v>
      </c>
      <c r="BX329">
        <v>0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2</v>
      </c>
      <c r="CF329">
        <v>2</v>
      </c>
      <c r="CG329">
        <v>1</v>
      </c>
      <c r="CH329">
        <v>0</v>
      </c>
      <c r="CI329">
        <v>0</v>
      </c>
      <c r="CJ329">
        <v>0</v>
      </c>
      <c r="CK329">
        <v>10</v>
      </c>
      <c r="CL329">
        <v>11</v>
      </c>
      <c r="CM329">
        <v>0.90909090909090895</v>
      </c>
      <c r="CN329">
        <v>3</v>
      </c>
      <c r="CO329">
        <v>4</v>
      </c>
      <c r="CP329">
        <v>0.75</v>
      </c>
      <c r="CQ329">
        <v>0</v>
      </c>
      <c r="CR329">
        <v>0</v>
      </c>
      <c r="CS329">
        <v>0</v>
      </c>
      <c r="CT329">
        <v>5</v>
      </c>
      <c r="CU329">
        <v>5</v>
      </c>
      <c r="CV329">
        <v>1</v>
      </c>
      <c r="CW329">
        <v>2</v>
      </c>
      <c r="CX329">
        <v>2</v>
      </c>
      <c r="CY329">
        <v>1</v>
      </c>
      <c r="CZ329">
        <v>1</v>
      </c>
      <c r="DA329">
        <v>1</v>
      </c>
      <c r="DB329">
        <v>1</v>
      </c>
      <c r="DC329">
        <v>4</v>
      </c>
      <c r="DD329">
        <v>6</v>
      </c>
      <c r="DE329">
        <v>0.66666666666666696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</row>
    <row r="330" spans="3:121">
      <c r="Z330" t="s">
        <v>100</v>
      </c>
      <c r="AA330" t="s">
        <v>79</v>
      </c>
      <c r="AB330">
        <v>1</v>
      </c>
      <c r="AC330">
        <v>68</v>
      </c>
      <c r="AD330">
        <v>1</v>
      </c>
      <c r="AE330">
        <v>57</v>
      </c>
      <c r="AF330" s="1">
        <f t="shared" si="179"/>
        <v>0</v>
      </c>
      <c r="AG330" s="1">
        <f t="shared" si="180"/>
        <v>2</v>
      </c>
      <c r="AH330" s="1">
        <f t="shared" si="181"/>
        <v>1</v>
      </c>
      <c r="AI330" s="1">
        <f t="shared" si="182"/>
        <v>7</v>
      </c>
      <c r="AJ330" s="1">
        <f t="shared" si="183"/>
        <v>7</v>
      </c>
      <c r="AK330" s="1">
        <f t="shared" si="184"/>
        <v>0</v>
      </c>
      <c r="AL330" s="1">
        <f t="shared" si="185"/>
        <v>13</v>
      </c>
      <c r="AM330" s="1">
        <f t="shared" si="186"/>
        <v>13</v>
      </c>
      <c r="AN330" s="1">
        <f t="shared" si="187"/>
        <v>0</v>
      </c>
      <c r="AO330" s="1">
        <f t="shared" si="188"/>
        <v>1</v>
      </c>
      <c r="AP330" s="1">
        <f t="shared" si="189"/>
        <v>11</v>
      </c>
      <c r="AQ330" s="1">
        <f t="shared" si="190"/>
        <v>0</v>
      </c>
      <c r="AR330" s="1">
        <f t="shared" si="191"/>
        <v>0</v>
      </c>
      <c r="AS330" s="1">
        <f t="shared" si="192"/>
        <v>2</v>
      </c>
      <c r="AT330" s="1">
        <f t="shared" si="193"/>
        <v>0</v>
      </c>
      <c r="AU330" s="1">
        <f t="shared" si="194"/>
        <v>0</v>
      </c>
      <c r="AX330" t="s">
        <v>100</v>
      </c>
      <c r="AY330" t="s">
        <v>79</v>
      </c>
      <c r="AZ330">
        <v>1</v>
      </c>
      <c r="BA330">
        <v>68</v>
      </c>
      <c r="BB330">
        <v>1</v>
      </c>
      <c r="BC330">
        <v>57</v>
      </c>
      <c r="BD330">
        <v>60</v>
      </c>
      <c r="BE330">
        <v>79.411764705882305</v>
      </c>
      <c r="BF330">
        <v>0.95</v>
      </c>
      <c r="BG330">
        <v>0.05</v>
      </c>
      <c r="BH330">
        <v>0.66666666666666696</v>
      </c>
      <c r="BI330">
        <v>0.28333333333333299</v>
      </c>
      <c r="BJ330">
        <v>2</v>
      </c>
      <c r="BK330">
        <v>3</v>
      </c>
      <c r="BL330">
        <v>3.97058823529412</v>
      </c>
      <c r="BM330">
        <v>0.66666666666666696</v>
      </c>
      <c r="BN330">
        <v>38</v>
      </c>
      <c r="BO330">
        <v>40</v>
      </c>
      <c r="BP330">
        <v>52.941176470588204</v>
      </c>
      <c r="BQ330">
        <v>0.95</v>
      </c>
      <c r="BR330">
        <v>17</v>
      </c>
      <c r="BS330">
        <v>17</v>
      </c>
      <c r="BT330">
        <v>22.5</v>
      </c>
      <c r="BU330">
        <v>1</v>
      </c>
      <c r="BV330">
        <v>0</v>
      </c>
      <c r="BW330">
        <v>0</v>
      </c>
      <c r="BX330">
        <v>0</v>
      </c>
      <c r="BY330">
        <v>2</v>
      </c>
      <c r="BZ330">
        <v>2</v>
      </c>
      <c r="CA330">
        <v>1</v>
      </c>
      <c r="CB330">
        <v>1</v>
      </c>
      <c r="CC330">
        <v>1</v>
      </c>
      <c r="CD330">
        <v>1</v>
      </c>
      <c r="CE330">
        <v>7</v>
      </c>
      <c r="CF330">
        <v>7</v>
      </c>
      <c r="CG330">
        <v>1</v>
      </c>
      <c r="CH330">
        <v>7</v>
      </c>
      <c r="CI330">
        <v>7</v>
      </c>
      <c r="CJ330">
        <v>1</v>
      </c>
      <c r="CK330">
        <v>0</v>
      </c>
      <c r="CL330">
        <v>0</v>
      </c>
      <c r="CM330">
        <v>0</v>
      </c>
      <c r="CN330">
        <v>13</v>
      </c>
      <c r="CO330">
        <v>14</v>
      </c>
      <c r="CP330">
        <v>0.92857142857142905</v>
      </c>
      <c r="CQ330">
        <v>13</v>
      </c>
      <c r="CR330">
        <v>14</v>
      </c>
      <c r="CS330">
        <v>0.92857142857142905</v>
      </c>
      <c r="CT330">
        <v>0</v>
      </c>
      <c r="CU330">
        <v>0</v>
      </c>
      <c r="CV330">
        <v>0</v>
      </c>
      <c r="CW330">
        <v>1</v>
      </c>
      <c r="CX330">
        <v>1</v>
      </c>
      <c r="CY330">
        <v>1</v>
      </c>
      <c r="CZ330">
        <v>11</v>
      </c>
      <c r="DA330">
        <v>11</v>
      </c>
      <c r="DB330">
        <v>1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2</v>
      </c>
      <c r="DJ330">
        <v>3</v>
      </c>
      <c r="DK330">
        <v>0.66666666666666696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</row>
    <row r="331" spans="3:121">
      <c r="Z331" t="s">
        <v>101</v>
      </c>
      <c r="AA331" t="s">
        <v>79</v>
      </c>
      <c r="AB331">
        <v>1</v>
      </c>
      <c r="AC331">
        <v>95</v>
      </c>
      <c r="AD331">
        <v>1</v>
      </c>
      <c r="AE331">
        <v>24</v>
      </c>
      <c r="AF331" s="1">
        <f t="shared" ref="AF331:AF334" si="195">BV331</f>
        <v>2</v>
      </c>
      <c r="AG331" s="1">
        <f t="shared" ref="AG331:AG334" si="196">BY331</f>
        <v>14</v>
      </c>
      <c r="AH331" s="1">
        <f t="shared" ref="AH331:AH334" si="197">CB331</f>
        <v>0</v>
      </c>
      <c r="AI331" s="1">
        <f t="shared" ref="AI331:AI334" si="198">CE331</f>
        <v>3</v>
      </c>
      <c r="AJ331" s="1">
        <f t="shared" ref="AJ331:AJ334" si="199">CH331</f>
        <v>0</v>
      </c>
      <c r="AK331" s="1">
        <f t="shared" ref="AK331:AK334" si="200">CK331</f>
        <v>0</v>
      </c>
      <c r="AL331" s="1">
        <f t="shared" ref="AL331:AL334" si="201">CN331</f>
        <v>0</v>
      </c>
      <c r="AM331" s="1">
        <f t="shared" ref="AM331:AM334" si="202">CQ331</f>
        <v>0</v>
      </c>
      <c r="AN331" s="1">
        <f t="shared" ref="AN331:AN334" si="203">CT331</f>
        <v>0</v>
      </c>
      <c r="AO331" s="1">
        <f t="shared" ref="AO331:AO334" si="204">CW331</f>
        <v>0</v>
      </c>
      <c r="AP331" s="1">
        <f t="shared" ref="AP331:AP334" si="205">CZ331</f>
        <v>0</v>
      </c>
      <c r="AQ331" s="1">
        <f t="shared" ref="AQ331:AQ334" si="206">DC331</f>
        <v>0</v>
      </c>
      <c r="AR331" s="1">
        <f t="shared" ref="AR331:AR334" si="207">DF331</f>
        <v>0</v>
      </c>
      <c r="AS331" s="1">
        <f t="shared" ref="AS331:AS334" si="208">DI331</f>
        <v>0</v>
      </c>
      <c r="AT331" s="1">
        <f t="shared" ref="AT331:AT334" si="209">DL331</f>
        <v>0</v>
      </c>
      <c r="AU331" s="1">
        <f t="shared" ref="AU331:AU334" si="210">DO331</f>
        <v>0</v>
      </c>
      <c r="AX331" t="s">
        <v>101</v>
      </c>
      <c r="AY331" t="s">
        <v>79</v>
      </c>
      <c r="AZ331">
        <v>1</v>
      </c>
      <c r="BA331">
        <v>95</v>
      </c>
      <c r="BB331">
        <v>1</v>
      </c>
      <c r="BC331">
        <v>24</v>
      </c>
      <c r="BD331">
        <v>25</v>
      </c>
      <c r="BE331">
        <v>23.684210526315798</v>
      </c>
      <c r="BF331">
        <v>0.96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19</v>
      </c>
      <c r="BS331">
        <v>20</v>
      </c>
      <c r="BT331">
        <v>18.947368421052602</v>
      </c>
      <c r="BU331">
        <v>0.95</v>
      </c>
      <c r="BV331">
        <v>2</v>
      </c>
      <c r="BW331">
        <v>2</v>
      </c>
      <c r="BX331">
        <v>1</v>
      </c>
      <c r="BY331">
        <v>14</v>
      </c>
      <c r="BZ331">
        <v>15</v>
      </c>
      <c r="CA331">
        <v>0.93333333333333302</v>
      </c>
      <c r="CB331">
        <v>0</v>
      </c>
      <c r="CC331">
        <v>0</v>
      </c>
      <c r="CD331">
        <v>0</v>
      </c>
      <c r="CE331">
        <v>3</v>
      </c>
      <c r="CF331">
        <v>3</v>
      </c>
      <c r="CG331">
        <v>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</row>
    <row r="332" spans="3:121">
      <c r="Z332" t="s">
        <v>170</v>
      </c>
      <c r="AA332" t="s">
        <v>79</v>
      </c>
      <c r="AB332">
        <v>1</v>
      </c>
      <c r="AC332">
        <v>27</v>
      </c>
      <c r="AD332">
        <v>0</v>
      </c>
      <c r="AE332">
        <v>24</v>
      </c>
      <c r="AF332" s="1">
        <f t="shared" si="195"/>
        <v>0</v>
      </c>
      <c r="AG332" s="1">
        <f t="shared" si="196"/>
        <v>0</v>
      </c>
      <c r="AH332" s="1">
        <f t="shared" si="197"/>
        <v>2</v>
      </c>
      <c r="AI332" s="1">
        <f t="shared" si="198"/>
        <v>3</v>
      </c>
      <c r="AJ332" s="1">
        <f t="shared" si="199"/>
        <v>0</v>
      </c>
      <c r="AK332" s="1">
        <f t="shared" si="200"/>
        <v>6</v>
      </c>
      <c r="AL332" s="1">
        <f t="shared" si="201"/>
        <v>4</v>
      </c>
      <c r="AM332" s="1">
        <f t="shared" si="202"/>
        <v>0</v>
      </c>
      <c r="AN332" s="1">
        <f t="shared" si="203"/>
        <v>4</v>
      </c>
      <c r="AO332" s="1">
        <f t="shared" si="204"/>
        <v>3</v>
      </c>
      <c r="AP332" s="1">
        <f t="shared" si="205"/>
        <v>1</v>
      </c>
      <c r="AQ332" s="1">
        <f t="shared" si="206"/>
        <v>0</v>
      </c>
      <c r="AR332" s="1">
        <f t="shared" si="207"/>
        <v>0</v>
      </c>
      <c r="AS332" s="1">
        <f t="shared" si="208"/>
        <v>0</v>
      </c>
      <c r="AT332" s="1">
        <f t="shared" si="209"/>
        <v>0</v>
      </c>
      <c r="AU332" s="1">
        <f t="shared" si="210"/>
        <v>0</v>
      </c>
      <c r="AX332" t="s">
        <v>170</v>
      </c>
      <c r="AY332" t="s">
        <v>79</v>
      </c>
      <c r="AZ332">
        <v>1</v>
      </c>
      <c r="BA332">
        <v>27</v>
      </c>
      <c r="BB332">
        <v>0</v>
      </c>
      <c r="BC332">
        <v>24</v>
      </c>
      <c r="BD332">
        <v>25</v>
      </c>
      <c r="BE332">
        <v>83.3333333333333</v>
      </c>
      <c r="BF332">
        <v>0.96</v>
      </c>
      <c r="BG332">
        <v>0</v>
      </c>
      <c r="BH332">
        <v>0.79166666666666696</v>
      </c>
      <c r="BI332">
        <v>0.20833333333333301</v>
      </c>
      <c r="BJ332">
        <v>0</v>
      </c>
      <c r="BK332">
        <v>0</v>
      </c>
      <c r="BL332">
        <v>0</v>
      </c>
      <c r="BM332">
        <v>0</v>
      </c>
      <c r="BN332">
        <v>18</v>
      </c>
      <c r="BO332">
        <v>19</v>
      </c>
      <c r="BP332">
        <v>63.3333333333333</v>
      </c>
      <c r="BQ332">
        <v>0.94736842105263197</v>
      </c>
      <c r="BR332">
        <v>5</v>
      </c>
      <c r="BS332">
        <v>5</v>
      </c>
      <c r="BT332">
        <v>16.6666666666667</v>
      </c>
      <c r="BU332">
        <v>1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2</v>
      </c>
      <c r="CC332">
        <v>2</v>
      </c>
      <c r="CD332">
        <v>1</v>
      </c>
      <c r="CE332">
        <v>3</v>
      </c>
      <c r="CF332">
        <v>3</v>
      </c>
      <c r="CG332">
        <v>1</v>
      </c>
      <c r="CH332">
        <v>0</v>
      </c>
      <c r="CI332">
        <v>0</v>
      </c>
      <c r="CJ332">
        <v>0</v>
      </c>
      <c r="CK332">
        <v>6</v>
      </c>
      <c r="CL332">
        <v>6</v>
      </c>
      <c r="CM332">
        <v>1</v>
      </c>
      <c r="CN332">
        <v>4</v>
      </c>
      <c r="CO332">
        <v>5</v>
      </c>
      <c r="CP332">
        <v>0.8</v>
      </c>
      <c r="CQ332">
        <v>0</v>
      </c>
      <c r="CR332">
        <v>0</v>
      </c>
      <c r="CS332">
        <v>0</v>
      </c>
      <c r="CT332">
        <v>4</v>
      </c>
      <c r="CU332">
        <v>4</v>
      </c>
      <c r="CV332">
        <v>1</v>
      </c>
      <c r="CW332">
        <v>3</v>
      </c>
      <c r="CX332">
        <v>3</v>
      </c>
      <c r="CY332">
        <v>1</v>
      </c>
      <c r="CZ332">
        <v>1</v>
      </c>
      <c r="DA332">
        <v>1</v>
      </c>
      <c r="DB332">
        <v>1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</row>
    <row r="333" spans="3:121">
      <c r="Z333" t="s">
        <v>246</v>
      </c>
      <c r="AA333" t="s">
        <v>230</v>
      </c>
      <c r="AB333">
        <v>1</v>
      </c>
      <c r="AC333">
        <v>89</v>
      </c>
      <c r="AD333">
        <v>1</v>
      </c>
      <c r="AE333">
        <v>22</v>
      </c>
      <c r="AF333" s="1">
        <f t="shared" si="195"/>
        <v>0</v>
      </c>
      <c r="AG333" s="1">
        <f t="shared" si="196"/>
        <v>0</v>
      </c>
      <c r="AH333" s="1">
        <f t="shared" si="197"/>
        <v>1</v>
      </c>
      <c r="AI333" s="1">
        <f t="shared" si="198"/>
        <v>3</v>
      </c>
      <c r="AJ333" s="1">
        <f t="shared" si="199"/>
        <v>0</v>
      </c>
      <c r="AK333" s="1">
        <f t="shared" si="200"/>
        <v>3</v>
      </c>
      <c r="AL333" s="1">
        <f t="shared" si="201"/>
        <v>3</v>
      </c>
      <c r="AM333" s="1">
        <f t="shared" si="202"/>
        <v>2</v>
      </c>
      <c r="AN333" s="1">
        <f t="shared" si="203"/>
        <v>4</v>
      </c>
      <c r="AO333" s="1">
        <f t="shared" si="204"/>
        <v>2</v>
      </c>
      <c r="AP333" s="1">
        <f t="shared" si="205"/>
        <v>3</v>
      </c>
      <c r="AQ333" s="1">
        <f t="shared" si="206"/>
        <v>1</v>
      </c>
      <c r="AR333" s="1">
        <f t="shared" si="207"/>
        <v>0</v>
      </c>
      <c r="AS333" s="1">
        <f t="shared" si="208"/>
        <v>0</v>
      </c>
      <c r="AT333" s="1">
        <f t="shared" si="209"/>
        <v>0</v>
      </c>
      <c r="AU333" s="1">
        <f t="shared" si="210"/>
        <v>0</v>
      </c>
      <c r="AX333" t="s">
        <v>246</v>
      </c>
      <c r="AY333" t="s">
        <v>230</v>
      </c>
      <c r="AZ333">
        <v>1</v>
      </c>
      <c r="BA333">
        <v>89</v>
      </c>
      <c r="BB333">
        <v>1</v>
      </c>
      <c r="BC333">
        <v>22</v>
      </c>
      <c r="BD333">
        <v>27</v>
      </c>
      <c r="BE333">
        <v>27.303370786516901</v>
      </c>
      <c r="BF333">
        <v>0.81481481481481499</v>
      </c>
      <c r="BG333">
        <v>3.7037037037037E-2</v>
      </c>
      <c r="BH333">
        <v>0.81481481481481499</v>
      </c>
      <c r="BI333">
        <v>0.148148148148148</v>
      </c>
      <c r="BJ333">
        <v>1</v>
      </c>
      <c r="BK333">
        <v>1</v>
      </c>
      <c r="BL333">
        <v>1.01123595505618</v>
      </c>
      <c r="BM333">
        <v>1</v>
      </c>
      <c r="BN333">
        <v>17</v>
      </c>
      <c r="BO333">
        <v>22</v>
      </c>
      <c r="BP333">
        <v>22.247191011236001</v>
      </c>
      <c r="BQ333">
        <v>0.77272727272727304</v>
      </c>
      <c r="BR333">
        <v>4</v>
      </c>
      <c r="BS333">
        <v>4</v>
      </c>
      <c r="BT333">
        <v>4.0449438202247201</v>
      </c>
      <c r="BU333">
        <v>1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1</v>
      </c>
      <c r="CC333">
        <v>1</v>
      </c>
      <c r="CD333">
        <v>1</v>
      </c>
      <c r="CE333">
        <v>3</v>
      </c>
      <c r="CF333">
        <v>3</v>
      </c>
      <c r="CG333">
        <v>1</v>
      </c>
      <c r="CH333">
        <v>0</v>
      </c>
      <c r="CI333">
        <v>0</v>
      </c>
      <c r="CJ333">
        <v>0</v>
      </c>
      <c r="CK333">
        <v>3</v>
      </c>
      <c r="CL333">
        <v>3</v>
      </c>
      <c r="CM333">
        <v>1</v>
      </c>
      <c r="CN333">
        <v>3</v>
      </c>
      <c r="CO333">
        <v>5</v>
      </c>
      <c r="CP333">
        <v>0.6</v>
      </c>
      <c r="CQ333">
        <v>2</v>
      </c>
      <c r="CR333">
        <v>2</v>
      </c>
      <c r="CS333">
        <v>1</v>
      </c>
      <c r="CT333">
        <v>4</v>
      </c>
      <c r="CU333">
        <v>5</v>
      </c>
      <c r="CV333">
        <v>0.8</v>
      </c>
      <c r="CW333">
        <v>2</v>
      </c>
      <c r="CX333">
        <v>4</v>
      </c>
      <c r="CY333">
        <v>0.5</v>
      </c>
      <c r="CZ333">
        <v>3</v>
      </c>
      <c r="DA333">
        <v>3</v>
      </c>
      <c r="DB333">
        <v>1</v>
      </c>
      <c r="DC333">
        <v>1</v>
      </c>
      <c r="DD333">
        <v>1</v>
      </c>
      <c r="DE333">
        <v>1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</row>
    <row r="334" spans="3:121">
      <c r="Z334" t="s">
        <v>247</v>
      </c>
      <c r="AA334" t="s">
        <v>230</v>
      </c>
      <c r="AB334">
        <v>1</v>
      </c>
      <c r="AC334">
        <v>95</v>
      </c>
      <c r="AD334">
        <v>1</v>
      </c>
      <c r="AE334">
        <v>15</v>
      </c>
      <c r="AF334" s="1">
        <f t="shared" si="195"/>
        <v>0</v>
      </c>
      <c r="AG334" s="1">
        <f t="shared" si="196"/>
        <v>0</v>
      </c>
      <c r="AH334" s="1">
        <f t="shared" si="197"/>
        <v>5</v>
      </c>
      <c r="AI334" s="1">
        <f t="shared" si="198"/>
        <v>0</v>
      </c>
      <c r="AJ334" s="1">
        <f t="shared" si="199"/>
        <v>0</v>
      </c>
      <c r="AK334" s="1">
        <f t="shared" si="200"/>
        <v>5</v>
      </c>
      <c r="AL334" s="1">
        <f t="shared" si="201"/>
        <v>0</v>
      </c>
      <c r="AM334" s="1">
        <f t="shared" si="202"/>
        <v>0</v>
      </c>
      <c r="AN334" s="1">
        <f t="shared" si="203"/>
        <v>0</v>
      </c>
      <c r="AO334" s="1">
        <f t="shared" si="204"/>
        <v>0</v>
      </c>
      <c r="AP334" s="1">
        <f t="shared" si="205"/>
        <v>0</v>
      </c>
      <c r="AQ334" s="1">
        <f t="shared" si="206"/>
        <v>0</v>
      </c>
      <c r="AR334" s="1">
        <f t="shared" si="207"/>
        <v>0</v>
      </c>
      <c r="AS334" s="1">
        <f t="shared" si="208"/>
        <v>0</v>
      </c>
      <c r="AT334" s="1">
        <f t="shared" si="209"/>
        <v>0</v>
      </c>
      <c r="AU334" s="1">
        <f t="shared" si="210"/>
        <v>0</v>
      </c>
      <c r="AX334" t="s">
        <v>247</v>
      </c>
      <c r="AY334" t="s">
        <v>230</v>
      </c>
      <c r="AZ334">
        <v>1</v>
      </c>
      <c r="BA334">
        <v>95</v>
      </c>
      <c r="BB334">
        <v>1</v>
      </c>
      <c r="BC334">
        <v>15</v>
      </c>
      <c r="BD334">
        <v>27</v>
      </c>
      <c r="BE334">
        <v>25.578947368421101</v>
      </c>
      <c r="BF334">
        <v>0.55555555555555602</v>
      </c>
      <c r="BG334">
        <v>7.1428571428571397E-2</v>
      </c>
      <c r="BH334">
        <v>0.57142857142857095</v>
      </c>
      <c r="BI334">
        <v>0.35714285714285698</v>
      </c>
      <c r="BJ334">
        <v>0</v>
      </c>
      <c r="BK334">
        <v>1</v>
      </c>
      <c r="BL334">
        <v>0.94736842105263197</v>
      </c>
      <c r="BM334">
        <v>0</v>
      </c>
      <c r="BN334">
        <v>5</v>
      </c>
      <c r="BO334">
        <v>8</v>
      </c>
      <c r="BP334">
        <v>7.5789473684210504</v>
      </c>
      <c r="BQ334">
        <v>0.625</v>
      </c>
      <c r="BR334">
        <v>5</v>
      </c>
      <c r="BS334">
        <v>5</v>
      </c>
      <c r="BT334">
        <v>4.7368421052631602</v>
      </c>
      <c r="BU334">
        <v>1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5</v>
      </c>
      <c r="CC334">
        <v>5</v>
      </c>
      <c r="CD334">
        <v>1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5</v>
      </c>
      <c r="CL334">
        <v>7</v>
      </c>
      <c r="CM334">
        <v>0.71428571428571397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1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</row>
    <row r="336" spans="3:121">
      <c r="Z336" t="s">
        <v>79</v>
      </c>
      <c r="AF336" s="1">
        <f>SUMIFS(AF300:AF334,$AA300:$AA334,"USA")</f>
        <v>2</v>
      </c>
      <c r="AG336" s="1">
        <f t="shared" ref="AG336:AU336" si="211">SUMIFS(AG300:AG334,$AA300:$AA334,"USA")</f>
        <v>18</v>
      </c>
      <c r="AH336" s="1">
        <f t="shared" si="211"/>
        <v>16</v>
      </c>
      <c r="AI336" s="1">
        <f t="shared" si="211"/>
        <v>25</v>
      </c>
      <c r="AJ336" s="1">
        <f t="shared" si="211"/>
        <v>24</v>
      </c>
      <c r="AK336" s="1">
        <f t="shared" si="211"/>
        <v>48</v>
      </c>
      <c r="AL336" s="1">
        <f t="shared" si="211"/>
        <v>78</v>
      </c>
      <c r="AM336" s="1">
        <f t="shared" si="211"/>
        <v>49</v>
      </c>
      <c r="AN336" s="1">
        <f t="shared" si="211"/>
        <v>34</v>
      </c>
      <c r="AO336" s="1">
        <f t="shared" si="211"/>
        <v>59</v>
      </c>
      <c r="AP336" s="1">
        <f t="shared" si="211"/>
        <v>59</v>
      </c>
      <c r="AQ336" s="1">
        <f t="shared" si="211"/>
        <v>41</v>
      </c>
      <c r="AR336" s="1">
        <f t="shared" si="211"/>
        <v>17</v>
      </c>
      <c r="AS336" s="1">
        <f t="shared" si="211"/>
        <v>40</v>
      </c>
      <c r="AT336" s="1">
        <f t="shared" si="211"/>
        <v>9</v>
      </c>
      <c r="AU336" s="1">
        <f t="shared" si="211"/>
        <v>1</v>
      </c>
    </row>
    <row r="337" spans="26:47">
      <c r="Z337" t="s">
        <v>230</v>
      </c>
      <c r="AF337" s="1">
        <f>SUMIFS(AF300:AF334,$AA300:$AA334,"COL")</f>
        <v>1</v>
      </c>
      <c r="AG337" s="1">
        <f t="shared" ref="AG337:AU337" si="212">SUMIFS(AG300:AG334,$AA300:$AA334,"COL")</f>
        <v>4</v>
      </c>
      <c r="AH337" s="1">
        <f t="shared" si="212"/>
        <v>10</v>
      </c>
      <c r="AI337" s="1">
        <f t="shared" si="212"/>
        <v>8</v>
      </c>
      <c r="AJ337" s="1">
        <f t="shared" si="212"/>
        <v>5</v>
      </c>
      <c r="AK337" s="1">
        <f t="shared" si="212"/>
        <v>24</v>
      </c>
      <c r="AL337" s="1">
        <f t="shared" si="212"/>
        <v>15</v>
      </c>
      <c r="AM337" s="1">
        <f t="shared" si="212"/>
        <v>13</v>
      </c>
      <c r="AN337" s="1">
        <f t="shared" si="212"/>
        <v>13</v>
      </c>
      <c r="AO337" s="1">
        <f t="shared" si="212"/>
        <v>7</v>
      </c>
      <c r="AP337" s="1">
        <f t="shared" si="212"/>
        <v>11</v>
      </c>
      <c r="AQ337" s="1">
        <f t="shared" si="212"/>
        <v>8</v>
      </c>
      <c r="AR337" s="1">
        <f t="shared" si="212"/>
        <v>2</v>
      </c>
      <c r="AS337" s="1">
        <f t="shared" si="212"/>
        <v>2</v>
      </c>
      <c r="AT337" s="1">
        <f t="shared" si="212"/>
        <v>0</v>
      </c>
      <c r="AU337" s="1">
        <f t="shared" si="212"/>
        <v>0</v>
      </c>
    </row>
  </sheetData>
  <mergeCells count="224">
    <mergeCell ref="D5:I10"/>
    <mergeCell ref="J5:Q10"/>
    <mergeCell ref="D21:I26"/>
    <mergeCell ref="J21:Q26"/>
    <mergeCell ref="H41:I44"/>
    <mergeCell ref="J41:J44"/>
    <mergeCell ref="R41:S44"/>
    <mergeCell ref="K41:P42"/>
    <mergeCell ref="R45:W50"/>
    <mergeCell ref="T41:W44"/>
    <mergeCell ref="D51:I55"/>
    <mergeCell ref="J51:Q55"/>
    <mergeCell ref="R51:W55"/>
    <mergeCell ref="R56:W60"/>
    <mergeCell ref="J56:Q60"/>
    <mergeCell ref="D56:I60"/>
    <mergeCell ref="K43:Q44"/>
    <mergeCell ref="Q41:Q42"/>
    <mergeCell ref="J45:Q50"/>
    <mergeCell ref="D45:I50"/>
    <mergeCell ref="D41:G44"/>
    <mergeCell ref="R67:S70"/>
    <mergeCell ref="K67:P68"/>
    <mergeCell ref="R61:W66"/>
    <mergeCell ref="T67:W70"/>
    <mergeCell ref="J61:Q66"/>
    <mergeCell ref="K69:P70"/>
    <mergeCell ref="D61:I66"/>
    <mergeCell ref="D67:G70"/>
    <mergeCell ref="H67:I70"/>
    <mergeCell ref="J67:J70"/>
    <mergeCell ref="Q67:Q70"/>
    <mergeCell ref="D81:G84"/>
    <mergeCell ref="H81:I84"/>
    <mergeCell ref="J81:J84"/>
    <mergeCell ref="K81:P82"/>
    <mergeCell ref="Q81:Q82"/>
    <mergeCell ref="R81:S84"/>
    <mergeCell ref="T81:W84"/>
    <mergeCell ref="K83:Q84"/>
    <mergeCell ref="D101:I106"/>
    <mergeCell ref="J101:Q106"/>
    <mergeCell ref="R101:W106"/>
    <mergeCell ref="D85:I90"/>
    <mergeCell ref="J85:Q90"/>
    <mergeCell ref="H107:I110"/>
    <mergeCell ref="J107:J110"/>
    <mergeCell ref="K107:P108"/>
    <mergeCell ref="Q107:Q110"/>
    <mergeCell ref="R107:S110"/>
    <mergeCell ref="T107:W110"/>
    <mergeCell ref="K109:P110"/>
    <mergeCell ref="R85:W90"/>
    <mergeCell ref="D91:I95"/>
    <mergeCell ref="J91:Q95"/>
    <mergeCell ref="R91:W95"/>
    <mergeCell ref="D96:I100"/>
    <mergeCell ref="J96:Q100"/>
    <mergeCell ref="R96:W100"/>
    <mergeCell ref="D107:G110"/>
    <mergeCell ref="T123:W126"/>
    <mergeCell ref="K125:Q126"/>
    <mergeCell ref="D127:I132"/>
    <mergeCell ref="J127:Q132"/>
    <mergeCell ref="R127:W132"/>
    <mergeCell ref="D133:I137"/>
    <mergeCell ref="J133:Q137"/>
    <mergeCell ref="R133:W137"/>
    <mergeCell ref="D123:G126"/>
    <mergeCell ref="H123:I126"/>
    <mergeCell ref="J123:J126"/>
    <mergeCell ref="K123:P124"/>
    <mergeCell ref="Q123:Q124"/>
    <mergeCell ref="R123:S126"/>
    <mergeCell ref="K149:P150"/>
    <mergeCell ref="Q149:Q152"/>
    <mergeCell ref="R149:S152"/>
    <mergeCell ref="D138:I142"/>
    <mergeCell ref="J138:Q142"/>
    <mergeCell ref="R138:W142"/>
    <mergeCell ref="D143:I148"/>
    <mergeCell ref="J143:Q148"/>
    <mergeCell ref="R143:W148"/>
    <mergeCell ref="D1:G4"/>
    <mergeCell ref="H1:I4"/>
    <mergeCell ref="J1:J4"/>
    <mergeCell ref="K1:P2"/>
    <mergeCell ref="Q1:Q2"/>
    <mergeCell ref="R1:S4"/>
    <mergeCell ref="T1:W4"/>
    <mergeCell ref="K3:Q4"/>
    <mergeCell ref="D191:G194"/>
    <mergeCell ref="H191:I194"/>
    <mergeCell ref="J191:J194"/>
    <mergeCell ref="K191:P192"/>
    <mergeCell ref="Q191:Q194"/>
    <mergeCell ref="R191:S194"/>
    <mergeCell ref="D180:I184"/>
    <mergeCell ref="J180:Q184"/>
    <mergeCell ref="R180:W184"/>
    <mergeCell ref="D185:I190"/>
    <mergeCell ref="J185:Q190"/>
    <mergeCell ref="R185:W190"/>
    <mergeCell ref="D169:I174"/>
    <mergeCell ref="J169:Q174"/>
    <mergeCell ref="R169:W174"/>
    <mergeCell ref="D175:I179"/>
    <mergeCell ref="R5:W10"/>
    <mergeCell ref="D11:I15"/>
    <mergeCell ref="J11:Q15"/>
    <mergeCell ref="R11:W15"/>
    <mergeCell ref="D16:I20"/>
    <mergeCell ref="J16:Q20"/>
    <mergeCell ref="R16:W20"/>
    <mergeCell ref="T191:W194"/>
    <mergeCell ref="K193:P194"/>
    <mergeCell ref="J175:Q179"/>
    <mergeCell ref="R175:W179"/>
    <mergeCell ref="T149:W152"/>
    <mergeCell ref="K151:P152"/>
    <mergeCell ref="D165:G168"/>
    <mergeCell ref="H165:I168"/>
    <mergeCell ref="J165:J168"/>
    <mergeCell ref="K165:P166"/>
    <mergeCell ref="Q165:Q166"/>
    <mergeCell ref="R165:S168"/>
    <mergeCell ref="T165:W168"/>
    <mergeCell ref="K167:Q168"/>
    <mergeCell ref="D149:G152"/>
    <mergeCell ref="H149:I152"/>
    <mergeCell ref="J149:J152"/>
    <mergeCell ref="R21:W26"/>
    <mergeCell ref="D27:G30"/>
    <mergeCell ref="H27:I30"/>
    <mergeCell ref="J27:J30"/>
    <mergeCell ref="K27:P28"/>
    <mergeCell ref="Q27:Q30"/>
    <mergeCell ref="R27:S30"/>
    <mergeCell ref="T27:W30"/>
    <mergeCell ref="K29:P30"/>
    <mergeCell ref="D225:I229"/>
    <mergeCell ref="J225:Q229"/>
    <mergeCell ref="R225:W229"/>
    <mergeCell ref="D230:I235"/>
    <mergeCell ref="J230:Q235"/>
    <mergeCell ref="R230:W235"/>
    <mergeCell ref="T210:W213"/>
    <mergeCell ref="K212:Q213"/>
    <mergeCell ref="D214:I219"/>
    <mergeCell ref="J214:Q219"/>
    <mergeCell ref="R214:W219"/>
    <mergeCell ref="D220:I224"/>
    <mergeCell ref="J220:Q224"/>
    <mergeCell ref="R220:W224"/>
    <mergeCell ref="D210:G213"/>
    <mergeCell ref="H210:I213"/>
    <mergeCell ref="J210:J213"/>
    <mergeCell ref="K210:P211"/>
    <mergeCell ref="Q210:Q211"/>
    <mergeCell ref="R210:S213"/>
    <mergeCell ref="T236:W239"/>
    <mergeCell ref="K238:P239"/>
    <mergeCell ref="D253:G256"/>
    <mergeCell ref="H253:I256"/>
    <mergeCell ref="J253:J256"/>
    <mergeCell ref="K253:P254"/>
    <mergeCell ref="Q253:Q254"/>
    <mergeCell ref="R253:S256"/>
    <mergeCell ref="T253:W256"/>
    <mergeCell ref="K255:Q256"/>
    <mergeCell ref="D236:G239"/>
    <mergeCell ref="H236:I239"/>
    <mergeCell ref="J236:J239"/>
    <mergeCell ref="K236:P237"/>
    <mergeCell ref="Q236:Q239"/>
    <mergeCell ref="R236:S239"/>
    <mergeCell ref="D268:I272"/>
    <mergeCell ref="J268:Q272"/>
    <mergeCell ref="R268:W272"/>
    <mergeCell ref="D273:I278"/>
    <mergeCell ref="J273:Q278"/>
    <mergeCell ref="R273:W278"/>
    <mergeCell ref="D257:I262"/>
    <mergeCell ref="J257:Q262"/>
    <mergeCell ref="R257:W262"/>
    <mergeCell ref="D263:I267"/>
    <mergeCell ref="J263:Q267"/>
    <mergeCell ref="R263:W267"/>
    <mergeCell ref="D303:I308"/>
    <mergeCell ref="J303:Q308"/>
    <mergeCell ref="R303:W308"/>
    <mergeCell ref="D309:I313"/>
    <mergeCell ref="J309:Q313"/>
    <mergeCell ref="R309:W313"/>
    <mergeCell ref="T279:W282"/>
    <mergeCell ref="K281:P282"/>
    <mergeCell ref="D299:G302"/>
    <mergeCell ref="H299:I302"/>
    <mergeCell ref="J299:J302"/>
    <mergeCell ref="K299:P300"/>
    <mergeCell ref="Q299:Q300"/>
    <mergeCell ref="R299:S302"/>
    <mergeCell ref="T299:W302"/>
    <mergeCell ref="K301:Q302"/>
    <mergeCell ref="D279:G282"/>
    <mergeCell ref="H279:I282"/>
    <mergeCell ref="J279:J282"/>
    <mergeCell ref="K279:P280"/>
    <mergeCell ref="Q279:Q282"/>
    <mergeCell ref="R279:S282"/>
    <mergeCell ref="T325:W328"/>
    <mergeCell ref="K327:P328"/>
    <mergeCell ref="D325:G328"/>
    <mergeCell ref="H325:I328"/>
    <mergeCell ref="J325:J328"/>
    <mergeCell ref="K325:P326"/>
    <mergeCell ref="Q325:Q328"/>
    <mergeCell ref="R325:S328"/>
    <mergeCell ref="D314:I318"/>
    <mergeCell ref="J314:Q318"/>
    <mergeCell ref="R314:W318"/>
    <mergeCell ref="D319:I324"/>
    <mergeCell ref="J319:Q324"/>
    <mergeCell ref="R319:W324"/>
  </mergeCells>
  <conditionalFormatting sqref="D41:W67 D68:P70 R68:W70">
    <cfRule type="colorScale" priority="13">
      <colorScale>
        <cfvo type="num" val="0"/>
        <cfvo type="formula" val="MAX($AF$42:$AU$70)"/>
        <color rgb="FFFCFCFF"/>
        <color rgb="FF63BE7B"/>
      </colorScale>
    </cfRule>
  </conditionalFormatting>
  <conditionalFormatting sqref="D81:W107 D108:P110 R108:W110">
    <cfRule type="colorScale" priority="9">
      <colorScale>
        <cfvo type="num" val="0"/>
        <cfvo type="formula" val="MAX($AF$82:$AU$109)"/>
        <color rgb="FFFCFCFF"/>
        <color rgb="FF63BE7B"/>
      </colorScale>
    </cfRule>
  </conditionalFormatting>
  <conditionalFormatting sqref="D165:W191">
    <cfRule type="colorScale" priority="7">
      <colorScale>
        <cfvo type="num" val="0"/>
        <cfvo type="formula" val="MAX($AF$166:$AU$196)"/>
        <color rgb="FFFCFCFF"/>
        <color rgb="FF63BE7B"/>
      </colorScale>
    </cfRule>
  </conditionalFormatting>
  <conditionalFormatting sqref="D1:W27 D28:P30 R28:W30">
    <cfRule type="colorScale" priority="6">
      <colorScale>
        <cfvo type="num" val="0"/>
        <cfvo type="formula" val="MAX($AF$42:$AU$70)"/>
        <color rgb="FFFCFCFF"/>
        <color rgb="FF63BE7B"/>
      </colorScale>
    </cfRule>
  </conditionalFormatting>
  <conditionalFormatting sqref="D210:W236">
    <cfRule type="colorScale" priority="4">
      <colorScale>
        <cfvo type="num" val="0"/>
        <cfvo type="formula" val="MAX($AF$211:$AU$239)"/>
        <color rgb="FFFCFCFF"/>
        <color rgb="FF63BE7B"/>
      </colorScale>
    </cfRule>
  </conditionalFormatting>
  <conditionalFormatting sqref="D123:W152">
    <cfRule type="colorScale" priority="3">
      <colorScale>
        <cfvo type="min"/>
        <cfvo type="formula" val="MAX($AF$124:$AU$151)"/>
        <color rgb="FFFCFCFF"/>
        <color rgb="FF63BE7B"/>
      </colorScale>
    </cfRule>
  </conditionalFormatting>
  <conditionalFormatting sqref="D253:W284">
    <cfRule type="colorScale" priority="2">
      <colorScale>
        <cfvo type="num" val="0"/>
        <cfvo type="formula" val="MAX($AF$254:$AU$284)"/>
        <color rgb="FFFCFCFF"/>
        <color rgb="FF63BE7B"/>
      </colorScale>
    </cfRule>
  </conditionalFormatting>
  <conditionalFormatting sqref="D299:W325">
    <cfRule type="colorScale" priority="1">
      <colorScale>
        <cfvo type="num" val="0"/>
        <cfvo type="formula" val="MAX($AF$300:$AU$334)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open play passes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Stanford University</cp:lastModifiedBy>
  <dcterms:created xsi:type="dcterms:W3CDTF">2016-08-02T05:02:35Z</dcterms:created>
  <dcterms:modified xsi:type="dcterms:W3CDTF">2016-08-02T18:12:41Z</dcterms:modified>
</cp:coreProperties>
</file>