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ESAR DURANGO CAUICH\Desktop\RESPALDO\NUEVO REPORTE\AGOSTO\"/>
    </mc:Choice>
  </mc:AlternateContent>
  <bookViews>
    <workbookView xWindow="0" yWindow="0" windowWidth="19020" windowHeight="8410"/>
  </bookViews>
  <sheets>
    <sheet name="23-JUN" sheetId="1" r:id="rId1"/>
  </sheets>
  <calcPr calcId="152511"/>
  <extLst>
    <ext uri="GoogleSheetsCustomDataVersion1">
      <go:sheetsCustomData xmlns:go="http://customooxmlschemas.google.com/" r:id="rId5" roundtripDataSignature="AMtx7mijv5t9rJA5lEHGUD0f7a7ifrbhsA=="/>
    </ext>
  </extLst>
</workbook>
</file>

<file path=xl/calcChain.xml><?xml version="1.0" encoding="utf-8"?>
<calcChain xmlns="http://schemas.openxmlformats.org/spreadsheetml/2006/main">
  <c r="Q68" i="1" l="1"/>
  <c r="R68" i="1" l="1"/>
  <c r="G68" i="1"/>
  <c r="G62" i="1" l="1"/>
  <c r="P13" i="1" l="1"/>
  <c r="O13" i="1"/>
  <c r="R72" i="1" l="1"/>
  <c r="J72" i="1"/>
  <c r="R71" i="1"/>
  <c r="Q71" i="1"/>
  <c r="G71" i="1"/>
  <c r="R70" i="1"/>
  <c r="Q70" i="1"/>
  <c r="G70" i="1"/>
  <c r="R69" i="1"/>
  <c r="Q69" i="1"/>
  <c r="G69" i="1"/>
  <c r="R67" i="1"/>
  <c r="Q67" i="1"/>
  <c r="G67" i="1"/>
  <c r="R66" i="1"/>
  <c r="Q66" i="1"/>
  <c r="G66" i="1"/>
  <c r="R65" i="1"/>
  <c r="Q65" i="1"/>
  <c r="G65" i="1"/>
  <c r="R64" i="1"/>
  <c r="Q64" i="1"/>
  <c r="G64" i="1"/>
  <c r="R63" i="1"/>
  <c r="Q63" i="1"/>
  <c r="G63" i="1"/>
  <c r="R62" i="1"/>
  <c r="Q62" i="1"/>
  <c r="R61" i="1"/>
  <c r="Q61" i="1"/>
  <c r="G61" i="1"/>
  <c r="R60" i="1"/>
  <c r="Q60" i="1"/>
  <c r="G60" i="1"/>
  <c r="R59" i="1"/>
  <c r="Q59" i="1"/>
  <c r="G59" i="1"/>
  <c r="R58" i="1"/>
  <c r="Q58" i="1"/>
  <c r="G58" i="1"/>
  <c r="R57" i="1"/>
  <c r="Q57" i="1"/>
  <c r="G57" i="1"/>
  <c r="R56" i="1"/>
  <c r="Q56" i="1"/>
  <c r="G56" i="1"/>
  <c r="R55" i="1"/>
  <c r="Q55" i="1"/>
  <c r="G55" i="1"/>
  <c r="R54" i="1"/>
  <c r="Q54" i="1"/>
  <c r="G54" i="1"/>
  <c r="R53" i="1"/>
  <c r="Q53" i="1"/>
  <c r="G53" i="1"/>
  <c r="Q52" i="1"/>
  <c r="R52" i="1" s="1"/>
  <c r="G52" i="1"/>
  <c r="R51" i="1"/>
  <c r="Q51" i="1"/>
  <c r="G51" i="1"/>
  <c r="R50" i="1"/>
  <c r="Q50" i="1"/>
  <c r="G50" i="1"/>
  <c r="R49" i="1"/>
  <c r="Q49" i="1"/>
  <c r="G49" i="1"/>
  <c r="R48" i="1"/>
  <c r="Q48" i="1"/>
  <c r="G48" i="1"/>
  <c r="R47" i="1"/>
  <c r="Q47" i="1"/>
  <c r="G47" i="1"/>
  <c r="R46" i="1"/>
  <c r="Q46" i="1"/>
  <c r="G46" i="1"/>
  <c r="R45" i="1"/>
  <c r="Q45" i="1"/>
  <c r="G45" i="1"/>
  <c r="R44" i="1"/>
  <c r="Q44" i="1"/>
  <c r="G44" i="1"/>
  <c r="R43" i="1"/>
  <c r="Q43" i="1"/>
  <c r="G43" i="1"/>
  <c r="Q42" i="1"/>
  <c r="R42" i="1" s="1"/>
  <c r="G42" i="1"/>
  <c r="Q41" i="1"/>
  <c r="R41" i="1" s="1"/>
  <c r="G41" i="1"/>
  <c r="Q40" i="1"/>
  <c r="R40" i="1" s="1"/>
  <c r="G40" i="1"/>
  <c r="Q39" i="1"/>
  <c r="R39" i="1" s="1"/>
  <c r="G39" i="1"/>
  <c r="Q38" i="1"/>
  <c r="R38" i="1" s="1"/>
  <c r="G38" i="1"/>
  <c r="R37" i="1"/>
  <c r="Q37" i="1"/>
  <c r="G37" i="1"/>
  <c r="Q36" i="1"/>
  <c r="R36" i="1" s="1"/>
  <c r="G36" i="1"/>
  <c r="Q35" i="1"/>
  <c r="R35" i="1" s="1"/>
  <c r="G35" i="1"/>
  <c r="Q34" i="1"/>
  <c r="R34" i="1" s="1"/>
  <c r="G34" i="1"/>
  <c r="Q33" i="1"/>
  <c r="R33" i="1" s="1"/>
  <c r="G33" i="1"/>
  <c r="Q32" i="1"/>
  <c r="R32" i="1" s="1"/>
  <c r="G32" i="1"/>
  <c r="Q31" i="1"/>
  <c r="R31" i="1" s="1"/>
  <c r="G31" i="1"/>
  <c r="Q30" i="1"/>
  <c r="R30" i="1" s="1"/>
  <c r="G30" i="1"/>
  <c r="Q29" i="1"/>
  <c r="R29" i="1" s="1"/>
  <c r="G29" i="1"/>
  <c r="Q28" i="1"/>
  <c r="R28" i="1" s="1"/>
  <c r="G28" i="1"/>
  <c r="Q27" i="1"/>
  <c r="R27" i="1" s="1"/>
  <c r="G27" i="1"/>
  <c r="Q26" i="1"/>
  <c r="R26" i="1" s="1"/>
  <c r="G26" i="1"/>
  <c r="Q25" i="1"/>
  <c r="R25" i="1" s="1"/>
  <c r="G25" i="1"/>
  <c r="Q24" i="1"/>
  <c r="R24" i="1" s="1"/>
  <c r="G24" i="1"/>
  <c r="Q23" i="1"/>
  <c r="R23" i="1" s="1"/>
  <c r="G23" i="1"/>
  <c r="Q22" i="1"/>
  <c r="R22" i="1" s="1"/>
  <c r="G22" i="1"/>
  <c r="Q21" i="1"/>
  <c r="R21" i="1" s="1"/>
  <c r="G21" i="1"/>
  <c r="Q20" i="1"/>
  <c r="R20" i="1" s="1"/>
  <c r="G20" i="1"/>
  <c r="R19" i="1"/>
  <c r="Q19" i="1"/>
  <c r="G19" i="1"/>
  <c r="Q18" i="1"/>
  <c r="R18" i="1" s="1"/>
  <c r="G18" i="1"/>
  <c r="Q17" i="1"/>
  <c r="R17" i="1" s="1"/>
  <c r="G17" i="1"/>
  <c r="Q16" i="1"/>
  <c r="R16" i="1" s="1"/>
  <c r="V13" i="1"/>
  <c r="V12" i="1"/>
  <c r="G16" i="1"/>
  <c r="F72" i="1"/>
</calcChain>
</file>

<file path=xl/sharedStrings.xml><?xml version="1.0" encoding="utf-8"?>
<sst xmlns="http://schemas.openxmlformats.org/spreadsheetml/2006/main" count="249" uniqueCount="135">
  <si>
    <t>REPORTE DE CUMPLIMIENTO DIARIO</t>
  </si>
  <si>
    <t>Rutas</t>
  </si>
  <si>
    <t>Unidades</t>
  </si>
  <si>
    <t>Matutino</t>
  </si>
  <si>
    <t>turno</t>
  </si>
  <si>
    <t>Disp.</t>
  </si>
  <si>
    <t>Totales</t>
  </si>
  <si>
    <t>Disponibles</t>
  </si>
  <si>
    <t>% disp</t>
  </si>
  <si>
    <t>Comentarios</t>
  </si>
  <si>
    <t>Vespertino</t>
  </si>
  <si>
    <t xml:space="preserve"> 1454 en taller</t>
  </si>
  <si>
    <t>Total</t>
  </si>
  <si>
    <t xml:space="preserve">Vespertino </t>
  </si>
  <si>
    <t>1454 en taller</t>
  </si>
  <si>
    <t>RUTA</t>
  </si>
  <si>
    <t>Unidad</t>
  </si>
  <si>
    <t>Turno</t>
  </si>
  <si>
    <t>% cump.</t>
  </si>
  <si>
    <t>% pend.</t>
  </si>
  <si>
    <t>HR/inicia</t>
  </si>
  <si>
    <t xml:space="preserve">HR/finaliza </t>
  </si>
  <si>
    <t>Ton /Unidad</t>
  </si>
  <si>
    <t>VUELTAS A RELLENO</t>
  </si>
  <si>
    <t xml:space="preserve">Folio Boleta  </t>
  </si>
  <si>
    <t xml:space="preserve">Incidencias </t>
  </si>
  <si>
    <t>Horas Operación</t>
  </si>
  <si>
    <t>NOMBRE DEL OPERADOR</t>
  </si>
  <si>
    <t>B3</t>
  </si>
  <si>
    <t>B4</t>
  </si>
  <si>
    <t>RUTA 1</t>
  </si>
  <si>
    <t>RUTA 2</t>
  </si>
  <si>
    <t>RUTA 3</t>
  </si>
  <si>
    <t>RUTA 4</t>
  </si>
  <si>
    <t>RUTA 5</t>
  </si>
  <si>
    <t>RUTA 6</t>
  </si>
  <si>
    <t>RUTA 7</t>
  </si>
  <si>
    <t>RUTA 8</t>
  </si>
  <si>
    <t>RUTA 9A</t>
  </si>
  <si>
    <t>RUTA 9B</t>
  </si>
  <si>
    <t>RUTA 10 A</t>
  </si>
  <si>
    <t>RUTA 10B</t>
  </si>
  <si>
    <t>RUTA 12</t>
  </si>
  <si>
    <t>RUTA 13</t>
  </si>
  <si>
    <t>RUTA 15</t>
  </si>
  <si>
    <t>RUTA 16</t>
  </si>
  <si>
    <t>RUTA 17</t>
  </si>
  <si>
    <t>RUTA 18</t>
  </si>
  <si>
    <t>RUTA 19</t>
  </si>
  <si>
    <t>RUTA 21</t>
  </si>
  <si>
    <t>RUTA 23</t>
  </si>
  <si>
    <t>RUTA 24</t>
  </si>
  <si>
    <t>RUTA 25</t>
  </si>
  <si>
    <t>RUTA 26</t>
  </si>
  <si>
    <t>RUTA 27</t>
  </si>
  <si>
    <t>RUTA 28</t>
  </si>
  <si>
    <t>RUTA 29</t>
  </si>
  <si>
    <t>RUTA 30</t>
  </si>
  <si>
    <t>RUTA 31</t>
  </si>
  <si>
    <t>RUTA 32</t>
  </si>
  <si>
    <t>RUTA 33</t>
  </si>
  <si>
    <t>RUTA 34</t>
  </si>
  <si>
    <t>RUTA 41</t>
  </si>
  <si>
    <t>B1</t>
  </si>
  <si>
    <t xml:space="preserve">vespertino </t>
  </si>
  <si>
    <t>RUTA 37</t>
  </si>
  <si>
    <t>RUTA 22</t>
  </si>
  <si>
    <t>RUTA 42 A</t>
  </si>
  <si>
    <t>RUTA 42 B</t>
  </si>
  <si>
    <t xml:space="preserve">RUTA 43 A </t>
  </si>
  <si>
    <t>RUTA 43 B</t>
  </si>
  <si>
    <t>PLAYACAR</t>
  </si>
  <si>
    <t>H SUR A</t>
  </si>
  <si>
    <t>H SUR B</t>
  </si>
  <si>
    <t>H SUR C</t>
  </si>
  <si>
    <t>RUTA 11</t>
  </si>
  <si>
    <t>RUTA 14</t>
  </si>
  <si>
    <t>RUTA20</t>
  </si>
  <si>
    <t>Director Operativo de Mantenimiento e Higiene Urbana</t>
  </si>
  <si>
    <t>MONITOREO C-4 SERVICIOS PUBLICOS</t>
  </si>
  <si>
    <t xml:space="preserve"> </t>
  </si>
  <si>
    <t>BARCELO 1</t>
  </si>
  <si>
    <t>SIN INCIDENTES</t>
  </si>
  <si>
    <t>BARCELO 2</t>
  </si>
  <si>
    <t>MARAJA</t>
  </si>
  <si>
    <t>UNIDAD SALE TARDE/ EN TALLER</t>
  </si>
  <si>
    <t>ENOC MENDEZ</t>
  </si>
  <si>
    <t>SALOMÓN IZQUIERDO</t>
  </si>
  <si>
    <t xml:space="preserve">TOMÁS PEREIRA </t>
  </si>
  <si>
    <t>JOSÉ PEREZ</t>
  </si>
  <si>
    <t>ROBERTO CRUZ</t>
  </si>
  <si>
    <t xml:space="preserve">FERNANDO ALONSO </t>
  </si>
  <si>
    <t>ANTONIO AMBROSIO</t>
  </si>
  <si>
    <t>CARLOS MIRANDA</t>
  </si>
  <si>
    <t>OCIEL HERNANDEZ</t>
  </si>
  <si>
    <t>ALFONSO VAZQUEZ</t>
  </si>
  <si>
    <t>ROBERTO BAUTISTA</t>
  </si>
  <si>
    <t>MARIO DOMINGUEZ</t>
  </si>
  <si>
    <t xml:space="preserve">CÉSAR CUSTODIO </t>
  </si>
  <si>
    <t>OBED DOMINGUEZ</t>
  </si>
  <si>
    <t>JAIME ZABALETA</t>
  </si>
  <si>
    <t>MATUTINO</t>
  </si>
  <si>
    <t>ROBERTO PEÑA</t>
  </si>
  <si>
    <t>JUAN MORA</t>
  </si>
  <si>
    <t>FIDEL CÓRDOVA</t>
  </si>
  <si>
    <t>WILBERTH LÓPEZ</t>
  </si>
  <si>
    <t>JUAN QUINTO</t>
  </si>
  <si>
    <t>CARLOS GARCÍA</t>
  </si>
  <si>
    <t>WILBERTH GÓMEZ</t>
  </si>
  <si>
    <t>ALAN RAMOS</t>
  </si>
  <si>
    <t xml:space="preserve">JUAN LUIS </t>
  </si>
  <si>
    <t>SANTIAGO CAUICH</t>
  </si>
  <si>
    <t>JOSÉ DEL CARMEN</t>
  </si>
  <si>
    <t>VICTOR LÓPEZ</t>
  </si>
  <si>
    <t xml:space="preserve">FUGA DE ACEITE </t>
  </si>
  <si>
    <t xml:space="preserve">AYUDANTE HERIDO </t>
  </si>
  <si>
    <t xml:space="preserve">UNIDAD ENTRA A CUPIDO </t>
  </si>
  <si>
    <t>UNIDAD PENDIENTE POR SEÑAL</t>
  </si>
  <si>
    <t>ADRIAN</t>
  </si>
  <si>
    <t>JUAN NOH</t>
  </si>
  <si>
    <t>LEONEL HERNANDEZ</t>
  </si>
  <si>
    <t>MARCOS LANDEROS</t>
  </si>
  <si>
    <t>PENDIENTE</t>
  </si>
  <si>
    <t>UNIDAD DE APOYO</t>
  </si>
  <si>
    <t>ALEXIS HERNANDEZ</t>
  </si>
  <si>
    <t>GABRIEL DOMINGUEZ</t>
  </si>
  <si>
    <t>RICARDO VAZQUEZ</t>
  </si>
  <si>
    <t>MAURICIO HERNANDEZ</t>
  </si>
  <si>
    <t>JORGE LOBATO</t>
  </si>
  <si>
    <t>CHRISTIAN DZIB</t>
  </si>
  <si>
    <t>URY VAZQUEZ</t>
  </si>
  <si>
    <t>BENITO CANDELARIA</t>
  </si>
  <si>
    <t>WILLIAM COL</t>
  </si>
  <si>
    <t>VICENTE CHAN</t>
  </si>
  <si>
    <t>JOSE HERNANDEZ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</si>
</sst>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_-* #,##0.00_-;\-* #,##0.00_-;_-* &quot;-&quot;??_-;_-@"/>
  </numFmts>
  <fonts count="24" x14ac:knownFonts="1">
    <font>
      <sz val="11"/>
      <color rgb="FF000000"/>
      <name val="Calibri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FF0000"/>
      <name val="Calibri"/>
      <family val="2"/>
    </font>
    <font>
      <sz val="12"/>
      <color rgb="FF000000"/>
      <name val="Arial"/>
      <family val="2"/>
    </font>
    <font>
      <sz val="11"/>
      <name val="Calibri"/>
      <family val="2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4"/>
      <color rgb="FFFFFFFF"/>
      <name val="Calibri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  <font>
      <sz val="14"/>
      <color theme="1"/>
      <name val="Arial"/>
      <family val="2"/>
    </font>
    <font>
      <sz val="11"/>
      <color rgb="FFFFFFFF"/>
      <name val="Calibri"/>
      <family val="2"/>
    </font>
    <font>
      <b/>
      <sz val="10"/>
      <color theme="1"/>
      <name val="Arial"/>
      <family val="2"/>
    </font>
    <font>
      <sz val="14"/>
      <color rgb="FFFFFFFF"/>
      <name val="Calibri"/>
      <family val="2"/>
    </font>
    <font>
      <sz val="9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6600"/>
        <bgColor rgb="FF006600"/>
      </patternFill>
    </fill>
    <fill>
      <patternFill patternType="solid">
        <fgColor rgb="FFFFD965"/>
        <bgColor rgb="FFFFD965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FCC"/>
        <bgColor rgb="FFFFFFCC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 style="thin">
        <color rgb="FF000000"/>
      </top>
      <bottom/>
      <diagonal/>
    </border>
    <border>
      <left style="double">
        <color rgb="FF3F3F3F"/>
      </left>
      <right/>
      <top style="thin">
        <color rgb="FF000000"/>
      </top>
      <bottom style="thin">
        <color rgb="FF000000"/>
      </bottom>
      <diagonal/>
    </border>
    <border>
      <left style="double">
        <color rgb="FF3F3F3F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3" fillId="0" borderId="0" xfId="0" applyFont="1" applyAlignment="1">
      <alignment vertical="center"/>
    </xf>
    <xf numFmtId="0" fontId="0" fillId="0" borderId="0" xfId="0" applyFont="1"/>
    <xf numFmtId="0" fontId="6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center" wrapText="1"/>
    </xf>
    <xf numFmtId="0" fontId="7" fillId="0" borderId="0" xfId="0" applyFont="1" applyAlignment="1">
      <alignment horizontal="left"/>
    </xf>
    <xf numFmtId="0" fontId="6" fillId="2" borderId="2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0" fontId="10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0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9" fontId="0" fillId="0" borderId="2" xfId="0" applyNumberFormat="1" applyFont="1" applyBorder="1" applyAlignment="1">
      <alignment vertical="center"/>
    </xf>
    <xf numFmtId="0" fontId="11" fillId="2" borderId="2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0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0" fillId="0" borderId="7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6" fillId="4" borderId="8" xfId="0" applyFont="1" applyFill="1" applyBorder="1" applyAlignment="1">
      <alignment horizontal="center"/>
    </xf>
    <xf numFmtId="10" fontId="11" fillId="5" borderId="2" xfId="0" applyNumberFormat="1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left" vertical="center"/>
    </xf>
    <xf numFmtId="46" fontId="16" fillId="0" borderId="0" xfId="0" applyNumberFormat="1" applyFont="1"/>
    <xf numFmtId="46" fontId="6" fillId="7" borderId="11" xfId="0" applyNumberFormat="1" applyFont="1" applyFill="1" applyBorder="1" applyAlignment="1">
      <alignment horizontal="left" vertical="center"/>
    </xf>
    <xf numFmtId="0" fontId="17" fillId="0" borderId="13" xfId="0" applyFont="1" applyBorder="1" applyAlignment="1">
      <alignment horizontal="left" vertical="center"/>
    </xf>
    <xf numFmtId="46" fontId="16" fillId="0" borderId="0" xfId="0" applyNumberFormat="1" applyFont="1" applyAlignment="1">
      <alignment horizontal="center"/>
    </xf>
    <xf numFmtId="164" fontId="6" fillId="7" borderId="11" xfId="0" applyNumberFormat="1" applyFont="1" applyFill="1" applyBorder="1" applyAlignment="1">
      <alignment horizontal="left" vertical="center"/>
    </xf>
    <xf numFmtId="0" fontId="2" fillId="0" borderId="3" xfId="0" applyFont="1" applyBorder="1"/>
    <xf numFmtId="0" fontId="13" fillId="0" borderId="0" xfId="0" applyFont="1"/>
    <xf numFmtId="10" fontId="0" fillId="0" borderId="0" xfId="0" applyNumberFormat="1" applyFont="1" applyAlignment="1">
      <alignment vertical="center"/>
    </xf>
    <xf numFmtId="9" fontId="13" fillId="0" borderId="0" xfId="0" applyNumberFormat="1" applyFont="1" applyAlignment="1">
      <alignment vertical="center"/>
    </xf>
    <xf numFmtId="9" fontId="13" fillId="0" borderId="0" xfId="0" applyNumberFormat="1" applyFont="1" applyAlignment="1">
      <alignment horizontal="center"/>
    </xf>
    <xf numFmtId="165" fontId="13" fillId="4" borderId="8" xfId="0" applyNumberFormat="1" applyFont="1" applyFill="1" applyBorder="1" applyAlignment="1">
      <alignment horizontal="center"/>
    </xf>
    <xf numFmtId="46" fontId="18" fillId="0" borderId="0" xfId="0" applyNumberFormat="1" applyFont="1"/>
    <xf numFmtId="9" fontId="0" fillId="0" borderId="0" xfId="0" applyNumberFormat="1" applyFont="1" applyAlignment="1">
      <alignment horizontal="center"/>
    </xf>
    <xf numFmtId="46" fontId="0" fillId="0" borderId="0" xfId="0" applyNumberFormat="1" applyFont="1"/>
    <xf numFmtId="46" fontId="0" fillId="0" borderId="0" xfId="0" applyNumberFormat="1" applyFont="1" applyAlignment="1">
      <alignment horizontal="left"/>
    </xf>
    <xf numFmtId="0" fontId="19" fillId="0" borderId="0" xfId="0" applyFont="1" applyAlignment="1">
      <alignment horizontal="center" vertical="top" wrapText="1"/>
    </xf>
    <xf numFmtId="0" fontId="6" fillId="2" borderId="1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wrapText="1"/>
    </xf>
    <xf numFmtId="46" fontId="6" fillId="7" borderId="20" xfId="0" applyNumberFormat="1" applyFont="1" applyFill="1" applyBorder="1" applyAlignment="1">
      <alignment horizontal="left" vertical="center"/>
    </xf>
    <xf numFmtId="46" fontId="6" fillId="7" borderId="21" xfId="0" applyNumberFormat="1" applyFont="1" applyFill="1" applyBorder="1" applyAlignment="1">
      <alignment horizontal="left"/>
    </xf>
    <xf numFmtId="46" fontId="6" fillId="7" borderId="20" xfId="0" applyNumberFormat="1" applyFont="1" applyFill="1" applyBorder="1" applyAlignment="1">
      <alignment horizontal="left" vertical="center" wrapText="1"/>
    </xf>
    <xf numFmtId="164" fontId="6" fillId="7" borderId="20" xfId="0" applyNumberFormat="1" applyFont="1" applyFill="1" applyBorder="1" applyAlignment="1">
      <alignment horizontal="left" vertical="center"/>
    </xf>
    <xf numFmtId="10" fontId="14" fillId="0" borderId="16" xfId="0" applyNumberFormat="1" applyFont="1" applyBorder="1" applyAlignment="1">
      <alignment horizontal="center" vertical="center" wrapText="1"/>
    </xf>
    <xf numFmtId="10" fontId="22" fillId="0" borderId="16" xfId="0" applyNumberFormat="1" applyFont="1" applyBorder="1" applyAlignment="1">
      <alignment horizontal="center" vertical="center" wrapText="1"/>
    </xf>
    <xf numFmtId="0" fontId="1" fillId="0" borderId="8" xfId="0" applyFont="1" applyBorder="1"/>
    <xf numFmtId="0" fontId="6" fillId="2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/>
    </xf>
    <xf numFmtId="0" fontId="21" fillId="8" borderId="16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/>
    </xf>
    <xf numFmtId="9" fontId="13" fillId="0" borderId="16" xfId="0" applyNumberFormat="1" applyFont="1" applyBorder="1" applyAlignment="1">
      <alignment horizontal="center" vertical="center"/>
    </xf>
    <xf numFmtId="18" fontId="14" fillId="0" borderId="16" xfId="0" applyNumberFormat="1" applyFont="1" applyBorder="1" applyAlignment="1">
      <alignment horizontal="center" vertical="center"/>
    </xf>
    <xf numFmtId="18" fontId="13" fillId="0" borderId="16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 wrapText="1"/>
    </xf>
    <xf numFmtId="0" fontId="22" fillId="8" borderId="16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/>
    </xf>
    <xf numFmtId="0" fontId="21" fillId="6" borderId="16" xfId="0" applyFont="1" applyFill="1" applyBorder="1" applyAlignment="1">
      <alignment horizontal="center" vertical="center"/>
    </xf>
    <xf numFmtId="46" fontId="13" fillId="0" borderId="16" xfId="0" applyNumberFormat="1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0" fillId="4" borderId="16" xfId="0" applyFont="1" applyFill="1" applyBorder="1" applyAlignment="1">
      <alignment horizontal="center" vertical="center"/>
    </xf>
    <xf numFmtId="9" fontId="13" fillId="0" borderId="16" xfId="0" applyNumberFormat="1" applyFont="1" applyBorder="1" applyAlignment="1">
      <alignment vertical="center"/>
    </xf>
    <xf numFmtId="0" fontId="1" fillId="8" borderId="16" xfId="0" applyFont="1" applyFill="1" applyBorder="1" applyAlignment="1">
      <alignment horizontal="center" vertical="center" wrapText="1"/>
    </xf>
    <xf numFmtId="0" fontId="9" fillId="0" borderId="3" xfId="0" applyFont="1" applyBorder="1"/>
    <xf numFmtId="0" fontId="0" fillId="0" borderId="0" xfId="0" applyFont="1" applyAlignment="1"/>
    <xf numFmtId="0" fontId="10" fillId="0" borderId="16" xfId="0" applyFont="1" applyBorder="1" applyAlignment="1">
      <alignment vertical="center" wrapText="1"/>
    </xf>
    <xf numFmtId="0" fontId="17" fillId="0" borderId="14" xfId="0" applyFont="1" applyBorder="1" applyAlignment="1">
      <alignment horizontal="left" vertical="center" wrapText="1"/>
    </xf>
    <xf numFmtId="0" fontId="9" fillId="0" borderId="10" xfId="0" applyFont="1" applyBorder="1"/>
    <xf numFmtId="0" fontId="17" fillId="0" borderId="13" xfId="0" applyFont="1" applyBorder="1" applyAlignment="1">
      <alignment horizontal="left" vertical="center" wrapText="1"/>
    </xf>
    <xf numFmtId="0" fontId="9" fillId="0" borderId="3" xfId="0" applyFont="1" applyBorder="1"/>
    <xf numFmtId="0" fontId="17" fillId="0" borderId="12" xfId="0" applyFont="1" applyBorder="1" applyAlignment="1">
      <alignment horizontal="left" vertical="center" wrapText="1"/>
    </xf>
    <xf numFmtId="0" fontId="9" fillId="0" borderId="5" xfId="0" applyFont="1" applyBorder="1"/>
    <xf numFmtId="0" fontId="1" fillId="0" borderId="0" xfId="0" applyFont="1" applyAlignment="1">
      <alignment horizontal="center" vertical="top" wrapText="1"/>
    </xf>
    <xf numFmtId="0" fontId="0" fillId="0" borderId="0" xfId="0" applyFont="1" applyAlignment="1"/>
    <xf numFmtId="0" fontId="1" fillId="0" borderId="15" xfId="0" applyFont="1" applyBorder="1" applyAlignment="1">
      <alignment horizontal="center" vertical="center" wrapText="1"/>
    </xf>
    <xf numFmtId="0" fontId="9" fillId="0" borderId="15" xfId="0" applyFont="1" applyBorder="1"/>
    <xf numFmtId="0" fontId="19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0" fillId="9" borderId="16" xfId="0" applyFont="1" applyFill="1" applyBorder="1" applyAlignment="1">
      <alignment vertical="center" wrapText="1"/>
    </xf>
    <xf numFmtId="0" fontId="23" fillId="0" borderId="16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top" wrapText="1"/>
    </xf>
    <xf numFmtId="0" fontId="17" fillId="0" borderId="16" xfId="0" applyFont="1" applyBorder="1" applyAlignment="1">
      <alignment horizontal="left" vertical="center"/>
    </xf>
    <xf numFmtId="0" fontId="9" fillId="0" borderId="16" xfId="0" applyFont="1" applyBorder="1"/>
    <xf numFmtId="0" fontId="10" fillId="10" borderId="16" xfId="0" applyFont="1" applyFill="1" applyBorder="1" applyAlignment="1">
      <alignment vertical="center" wrapText="1"/>
    </xf>
    <xf numFmtId="0" fontId="17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vertical="center" wrapText="1"/>
    </xf>
    <xf numFmtId="0" fontId="6" fillId="2" borderId="4" xfId="0" applyFont="1" applyFill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12" fillId="2" borderId="17" xfId="0" applyFont="1" applyFill="1" applyBorder="1" applyAlignment="1">
      <alignment horizontal="center"/>
    </xf>
    <xf numFmtId="0" fontId="9" fillId="0" borderId="18" xfId="0" applyFont="1" applyBorder="1"/>
    <xf numFmtId="0" fontId="9" fillId="0" borderId="19" xfId="0" applyFont="1" applyBorder="1"/>
    <xf numFmtId="0" fontId="6" fillId="2" borderId="8" xfId="0" applyFont="1" applyFill="1" applyBorder="1" applyAlignment="1">
      <alignment horizontal="left" vertical="center"/>
    </xf>
    <xf numFmtId="0" fontId="9" fillId="0" borderId="8" xfId="0" applyFont="1" applyBorder="1"/>
    <xf numFmtId="0" fontId="22" fillId="0" borderId="16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-9525</xdr:colOff>
      <xdr:row>6</xdr:row>
      <xdr:rowOff>0</xdr:rowOff>
    </xdr:from>
    <xdr:ext cx="3867150" cy="581025"/>
    <xdr:sp macro="" textlink="">
      <xdr:nvSpPr>
        <xdr:cNvPr id="3" name="Shape 3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3421950" y="3499013"/>
          <a:ext cx="3848100" cy="561975"/>
        </a:xfrm>
        <a:prstGeom prst="roundRect">
          <a:avLst>
            <a:gd name="adj" fmla="val 16667"/>
          </a:avLst>
        </a:prstGeom>
        <a:solidFill>
          <a:schemeClr val="lt1"/>
        </a:solidFill>
        <a:ln w="28575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+mn-lt"/>
              <a:ea typeface="Arial"/>
              <a:cs typeface="Arial"/>
              <a:sym typeface="Arial"/>
            </a:rPr>
            <a:t>FECHA:</a:t>
          </a:r>
          <a:r>
            <a:rPr lang="en-US" sz="1600" baseline="0">
              <a:solidFill>
                <a:schemeClr val="dk1"/>
              </a:solidFill>
              <a:latin typeface="+mn-lt"/>
              <a:ea typeface="Arial"/>
              <a:cs typeface="Arial"/>
              <a:sym typeface="Arial"/>
            </a:rPr>
            <a:t> LUNES 16</a:t>
          </a:r>
          <a:r>
            <a:rPr lang="en-US" sz="1600">
              <a:solidFill>
                <a:schemeClr val="dk1"/>
              </a:solidFill>
              <a:latin typeface="+mn-lt"/>
              <a:ea typeface="Arial"/>
              <a:cs typeface="Arial"/>
              <a:sym typeface="Arial"/>
            </a:rPr>
            <a:t> DE AGOSTO 2021</a:t>
          </a:r>
          <a:endParaRPr sz="1400">
            <a:latin typeface="+mn-lt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showGridLines="0" tabSelected="1" topLeftCell="A44" zoomScale="50" zoomScaleNormal="50" workbookViewId="0">
      <selection activeCell="M61" sqref="M61:P61"/>
    </sheetView>
  </sheetViews>
  <sheetFormatPr baseColWidth="10" defaultColWidth="14.453125" defaultRowHeight="15" customHeight="1" x14ac:dyDescent="0.35"/>
  <cols>
    <col min="1" max="1" width="9.1796875" customWidth="1"/>
    <col min="2" max="2" width="4.1796875" customWidth="1"/>
    <col min="3" max="3" width="13.26953125" customWidth="1"/>
    <col min="4" max="4" width="13.54296875" customWidth="1"/>
    <col min="5" max="5" width="14.453125" customWidth="1"/>
    <col min="6" max="6" width="11.54296875" customWidth="1"/>
    <col min="7" max="7" width="11.1796875" customWidth="1"/>
    <col min="8" max="8" width="14.1796875" customWidth="1"/>
    <col min="9" max="9" width="13.81640625" customWidth="1"/>
    <col min="10" max="10" width="16.1796875" customWidth="1"/>
    <col min="11" max="11" width="27.54296875" customWidth="1"/>
    <col min="12" max="12" width="16.1796875" customWidth="1"/>
    <col min="13" max="13" width="3.81640625" customWidth="1"/>
    <col min="14" max="14" width="13.54296875" customWidth="1"/>
    <col min="15" max="15" width="9.26953125" customWidth="1"/>
    <col min="16" max="16" width="10.1796875" customWidth="1"/>
    <col min="17" max="17" width="6.54296875" customWidth="1"/>
    <col min="18" max="18" width="15.54296875" customWidth="1"/>
    <col min="19" max="19" width="13" customWidth="1"/>
    <col min="20" max="20" width="14.26953125" customWidth="1"/>
    <col min="21" max="24" width="9.1796875" customWidth="1"/>
  </cols>
  <sheetData>
    <row r="1" spans="2:24" ht="14.5" x14ac:dyDescent="0.35">
      <c r="B1" s="1"/>
      <c r="H1" s="2"/>
      <c r="K1" s="3"/>
      <c r="L1" s="3"/>
      <c r="R1" s="4"/>
      <c r="S1" s="4"/>
      <c r="T1" s="5"/>
    </row>
    <row r="2" spans="2:24" ht="21" x14ac:dyDescent="0.35">
      <c r="B2" s="1"/>
      <c r="E2" s="6"/>
      <c r="F2" s="7" t="s">
        <v>0</v>
      </c>
      <c r="G2" s="8"/>
      <c r="H2" s="8"/>
      <c r="I2" s="6"/>
      <c r="J2" s="6"/>
      <c r="K2" s="3"/>
      <c r="L2" s="3"/>
      <c r="R2" s="4"/>
      <c r="S2" s="4"/>
      <c r="T2" s="5"/>
    </row>
    <row r="3" spans="2:24" ht="14.5" x14ac:dyDescent="0.35">
      <c r="B3" s="1"/>
      <c r="F3" s="9"/>
      <c r="G3" s="8"/>
      <c r="H3" s="8"/>
      <c r="I3" s="6"/>
      <c r="J3" s="6"/>
      <c r="K3" s="3"/>
      <c r="L3" s="3"/>
      <c r="R3" s="4"/>
      <c r="S3" s="4"/>
      <c r="T3" s="5"/>
    </row>
    <row r="4" spans="2:24" ht="14.5" x14ac:dyDescent="0.35">
      <c r="B4" s="1"/>
      <c r="E4" s="10"/>
      <c r="F4" s="9"/>
      <c r="G4" s="8"/>
      <c r="H4" s="8"/>
      <c r="I4" s="6"/>
      <c r="J4" s="6"/>
      <c r="K4" s="3"/>
      <c r="L4" s="3"/>
      <c r="R4" s="4"/>
      <c r="S4" s="4"/>
      <c r="T4" s="4"/>
    </row>
    <row r="5" spans="2:24" ht="14.5" x14ac:dyDescent="0.35">
      <c r="B5" s="1"/>
      <c r="F5" s="9"/>
      <c r="G5" s="8"/>
      <c r="H5" s="8"/>
      <c r="I5" s="6"/>
      <c r="J5" s="6"/>
      <c r="K5" s="3"/>
      <c r="L5" s="3"/>
      <c r="R5" s="4"/>
      <c r="S5" s="4"/>
      <c r="T5" s="4"/>
    </row>
    <row r="6" spans="2:24" ht="14.5" x14ac:dyDescent="0.35">
      <c r="B6" s="1"/>
      <c r="F6" s="9"/>
      <c r="G6" s="8"/>
      <c r="H6" s="8"/>
      <c r="I6" s="6"/>
      <c r="J6" s="6"/>
      <c r="K6" s="3"/>
      <c r="L6" s="3"/>
      <c r="R6" s="4"/>
      <c r="S6" s="4"/>
      <c r="T6" s="4"/>
    </row>
    <row r="7" spans="2:24" ht="14.5" x14ac:dyDescent="0.35">
      <c r="B7" s="1"/>
      <c r="F7" s="9"/>
      <c r="G7" s="8"/>
      <c r="H7" s="8"/>
      <c r="I7" s="6"/>
      <c r="J7" s="6"/>
      <c r="R7" s="4"/>
      <c r="S7" s="4"/>
      <c r="T7" s="4"/>
    </row>
    <row r="8" spans="2:24" ht="14.5" x14ac:dyDescent="0.35">
      <c r="B8" s="1"/>
      <c r="F8" s="9"/>
      <c r="G8" s="8"/>
      <c r="H8" s="8"/>
      <c r="I8" s="6"/>
      <c r="J8" s="6"/>
      <c r="R8" s="4"/>
      <c r="S8" s="4"/>
      <c r="T8" s="4"/>
    </row>
    <row r="9" spans="2:24" ht="14.5" x14ac:dyDescent="0.35">
      <c r="B9" s="1"/>
      <c r="F9" s="9"/>
      <c r="G9" s="8"/>
      <c r="H9" s="8"/>
      <c r="I9" s="6"/>
      <c r="J9" s="6"/>
      <c r="K9" s="3"/>
      <c r="L9" s="3"/>
      <c r="R9" s="4"/>
      <c r="S9" s="4"/>
      <c r="T9" s="4"/>
    </row>
    <row r="10" spans="2:24" ht="15" customHeight="1" x14ac:dyDescent="0.35">
      <c r="N10" s="11"/>
      <c r="O10" s="12" t="s">
        <v>1</v>
      </c>
      <c r="P10" s="50" t="s">
        <v>2</v>
      </c>
      <c r="R10" s="5"/>
      <c r="S10" s="13"/>
      <c r="T10" s="13"/>
    </row>
    <row r="11" spans="2:24" ht="15.5" x14ac:dyDescent="0.35">
      <c r="N11" s="14" t="s">
        <v>3</v>
      </c>
      <c r="O11" s="15">
        <v>30</v>
      </c>
      <c r="P11" s="15">
        <v>27</v>
      </c>
      <c r="R11" s="16" t="s">
        <v>4</v>
      </c>
      <c r="S11" s="14" t="s">
        <v>5</v>
      </c>
      <c r="T11" s="14" t="s">
        <v>6</v>
      </c>
      <c r="U11" s="14" t="s">
        <v>7</v>
      </c>
      <c r="V11" s="14" t="s">
        <v>8</v>
      </c>
      <c r="W11" s="101" t="s">
        <v>9</v>
      </c>
      <c r="X11" s="84"/>
    </row>
    <row r="12" spans="2:24" ht="15.5" x14ac:dyDescent="0.35">
      <c r="B12" s="2"/>
      <c r="C12" s="2"/>
      <c r="D12" s="2"/>
      <c r="E12" s="2"/>
      <c r="F12" s="2"/>
      <c r="N12" s="14" t="s">
        <v>10</v>
      </c>
      <c r="O12" s="17"/>
      <c r="P12" s="18"/>
      <c r="R12" s="19" t="s">
        <v>3</v>
      </c>
      <c r="S12" s="20" t="s">
        <v>2</v>
      </c>
      <c r="T12" s="21">
        <v>28</v>
      </c>
      <c r="U12" s="21">
        <v>25</v>
      </c>
      <c r="V12" s="22">
        <f t="shared" ref="V12:V13" si="0">+U12/T12</f>
        <v>0.8928571428571429</v>
      </c>
      <c r="W12" s="102" t="s">
        <v>11</v>
      </c>
      <c r="X12" s="84"/>
    </row>
    <row r="13" spans="2:24" ht="16.5" customHeight="1" x14ac:dyDescent="0.35">
      <c r="B13" s="1"/>
      <c r="C13" s="10"/>
      <c r="D13" s="10"/>
      <c r="E13" s="10"/>
      <c r="F13" s="10"/>
      <c r="N13" s="23" t="s">
        <v>12</v>
      </c>
      <c r="O13" s="24">
        <f>O11+O12</f>
        <v>30</v>
      </c>
      <c r="P13" s="25">
        <f>P11+P12</f>
        <v>27</v>
      </c>
      <c r="R13" s="19" t="s">
        <v>13</v>
      </c>
      <c r="S13" s="20" t="s">
        <v>2</v>
      </c>
      <c r="T13" s="21">
        <v>28</v>
      </c>
      <c r="U13" s="21">
        <v>25</v>
      </c>
      <c r="V13" s="22">
        <f t="shared" si="0"/>
        <v>0.8928571428571429</v>
      </c>
      <c r="W13" s="102" t="s">
        <v>14</v>
      </c>
      <c r="X13" s="84"/>
    </row>
    <row r="14" spans="2:24" ht="16" thickBot="1" x14ac:dyDescent="0.4">
      <c r="B14" s="1"/>
      <c r="C14" s="10"/>
      <c r="D14" s="10"/>
      <c r="E14" s="10"/>
      <c r="F14" s="10"/>
      <c r="G14" s="10"/>
      <c r="H14" s="10"/>
      <c r="I14" s="26"/>
      <c r="J14" s="26"/>
      <c r="K14" s="26"/>
      <c r="L14" s="27"/>
      <c r="M14" s="28"/>
      <c r="N14" s="29"/>
      <c r="O14" s="30"/>
      <c r="P14" s="31"/>
      <c r="R14" s="5"/>
      <c r="S14" s="13"/>
      <c r="T14" s="13"/>
    </row>
    <row r="15" spans="2:24" ht="19" thickBot="1" x14ac:dyDescent="0.5">
      <c r="B15" s="59"/>
      <c r="C15" s="32" t="s">
        <v>15</v>
      </c>
      <c r="D15" s="32" t="s">
        <v>16</v>
      </c>
      <c r="E15" s="32" t="s">
        <v>17</v>
      </c>
      <c r="F15" s="52" t="s">
        <v>18</v>
      </c>
      <c r="G15" s="32" t="s">
        <v>19</v>
      </c>
      <c r="H15" s="60" t="s">
        <v>20</v>
      </c>
      <c r="I15" s="60" t="s">
        <v>21</v>
      </c>
      <c r="J15" s="60" t="s">
        <v>22</v>
      </c>
      <c r="K15" s="61" t="s">
        <v>23</v>
      </c>
      <c r="L15" s="60" t="s">
        <v>24</v>
      </c>
      <c r="M15" s="103" t="s">
        <v>25</v>
      </c>
      <c r="N15" s="104"/>
      <c r="O15" s="104"/>
      <c r="P15" s="105"/>
      <c r="Q15" s="10"/>
      <c r="R15" s="33" t="s">
        <v>26</v>
      </c>
      <c r="S15" s="106" t="s">
        <v>27</v>
      </c>
      <c r="T15" s="107"/>
    </row>
    <row r="16" spans="2:24" ht="19.5" customHeight="1" thickTop="1" thickBot="1" x14ac:dyDescent="0.4">
      <c r="B16" s="62">
        <v>1</v>
      </c>
      <c r="C16" s="62" t="s">
        <v>63</v>
      </c>
      <c r="D16" s="63"/>
      <c r="E16" s="64" t="s">
        <v>3</v>
      </c>
      <c r="F16" s="58">
        <v>1</v>
      </c>
      <c r="G16" s="65">
        <f t="shared" ref="G16:G71" si="1">1-F16</f>
        <v>0</v>
      </c>
      <c r="H16" s="66">
        <v>0.36388888888888887</v>
      </c>
      <c r="I16" s="67">
        <v>0.77986111111111101</v>
      </c>
      <c r="J16" s="68"/>
      <c r="K16" s="68"/>
      <c r="L16" s="68"/>
      <c r="M16" s="80" t="s">
        <v>82</v>
      </c>
      <c r="N16" s="80"/>
      <c r="O16" s="80"/>
      <c r="P16" s="80"/>
      <c r="Q16" s="34">
        <f t="shared" ref="Q16:Q42" si="2">+I16-H16</f>
        <v>0.41597222222222213</v>
      </c>
      <c r="R16" s="53">
        <f t="shared" ref="R16:R18" si="3">+Q16</f>
        <v>0.41597222222222213</v>
      </c>
      <c r="S16" s="108"/>
      <c r="T16" s="108"/>
    </row>
    <row r="17" spans="2:20" ht="19.5" customHeight="1" thickTop="1" thickBot="1" x14ac:dyDescent="0.4">
      <c r="B17" s="62">
        <v>2</v>
      </c>
      <c r="C17" s="62" t="s">
        <v>28</v>
      </c>
      <c r="D17" s="77"/>
      <c r="E17" s="64" t="s">
        <v>3</v>
      </c>
      <c r="F17" s="58"/>
      <c r="G17" s="65">
        <f t="shared" si="1"/>
        <v>1</v>
      </c>
      <c r="H17" s="66"/>
      <c r="I17" s="67"/>
      <c r="J17" s="68"/>
      <c r="K17" s="68"/>
      <c r="L17" s="68"/>
      <c r="M17" s="80" t="s">
        <v>82</v>
      </c>
      <c r="N17" s="80"/>
      <c r="O17" s="80"/>
      <c r="P17" s="80"/>
      <c r="Q17" s="34">
        <f t="shared" si="2"/>
        <v>0</v>
      </c>
      <c r="R17" s="54">
        <f t="shared" si="3"/>
        <v>0</v>
      </c>
      <c r="S17" s="108"/>
      <c r="T17" s="108"/>
    </row>
    <row r="18" spans="2:20" ht="19.5" customHeight="1" thickTop="1" thickBot="1" x14ac:dyDescent="0.4">
      <c r="B18" s="62">
        <v>3</v>
      </c>
      <c r="C18" s="62" t="s">
        <v>29</v>
      </c>
      <c r="D18" s="69">
        <v>101</v>
      </c>
      <c r="E18" s="64" t="s">
        <v>3</v>
      </c>
      <c r="F18" s="58">
        <v>0.7</v>
      </c>
      <c r="G18" s="65">
        <f t="shared" si="1"/>
        <v>0.30000000000000004</v>
      </c>
      <c r="H18" s="66">
        <v>0.30555555555555552</v>
      </c>
      <c r="I18" s="67">
        <v>0.49305555555555558</v>
      </c>
      <c r="J18" s="68"/>
      <c r="K18" s="68"/>
      <c r="L18" s="68"/>
      <c r="M18" s="93" t="s">
        <v>116</v>
      </c>
      <c r="N18" s="93"/>
      <c r="O18" s="93"/>
      <c r="P18" s="93"/>
      <c r="Q18" s="34">
        <f t="shared" si="2"/>
        <v>0.18750000000000006</v>
      </c>
      <c r="R18" s="54">
        <f t="shared" si="3"/>
        <v>0.18750000000000006</v>
      </c>
      <c r="S18" s="94" t="s">
        <v>96</v>
      </c>
      <c r="T18" s="94"/>
    </row>
    <row r="19" spans="2:20" ht="19.5" customHeight="1" thickTop="1" thickBot="1" x14ac:dyDescent="0.4">
      <c r="B19" s="62">
        <v>4</v>
      </c>
      <c r="C19" s="62" t="s">
        <v>30</v>
      </c>
      <c r="D19" s="69">
        <v>102</v>
      </c>
      <c r="E19" s="64" t="s">
        <v>3</v>
      </c>
      <c r="F19" s="58">
        <v>1</v>
      </c>
      <c r="G19" s="65">
        <f t="shared" si="1"/>
        <v>0</v>
      </c>
      <c r="H19" s="66">
        <v>0.31388888888888888</v>
      </c>
      <c r="I19" s="67">
        <v>0.67499999999999993</v>
      </c>
      <c r="J19" s="68"/>
      <c r="K19" s="68"/>
      <c r="L19" s="68"/>
      <c r="M19" s="80" t="s">
        <v>82</v>
      </c>
      <c r="N19" s="80"/>
      <c r="O19" s="80"/>
      <c r="P19" s="80"/>
      <c r="Q19" s="34">
        <f t="shared" si="2"/>
        <v>0.36111111111111105</v>
      </c>
      <c r="R19" s="54">
        <f>I19-H19</f>
        <v>0.36111111111111105</v>
      </c>
      <c r="S19" s="94" t="s">
        <v>90</v>
      </c>
      <c r="T19" s="94"/>
    </row>
    <row r="20" spans="2:20" ht="19.5" customHeight="1" thickTop="1" thickBot="1" x14ac:dyDescent="0.4">
      <c r="B20" s="62">
        <v>5</v>
      </c>
      <c r="C20" s="62" t="s">
        <v>31</v>
      </c>
      <c r="D20" s="69">
        <v>95</v>
      </c>
      <c r="E20" s="64" t="s">
        <v>3</v>
      </c>
      <c r="F20" s="58">
        <v>1</v>
      </c>
      <c r="G20" s="65">
        <f t="shared" si="1"/>
        <v>0</v>
      </c>
      <c r="H20" s="66">
        <v>0.29930555555555555</v>
      </c>
      <c r="I20" s="67">
        <v>0.69374999999999998</v>
      </c>
      <c r="J20" s="68"/>
      <c r="K20" s="68"/>
      <c r="L20" s="68"/>
      <c r="M20" s="80" t="s">
        <v>82</v>
      </c>
      <c r="N20" s="80"/>
      <c r="O20" s="80"/>
      <c r="P20" s="80"/>
      <c r="Q20" s="34">
        <f t="shared" si="2"/>
        <v>0.39444444444444443</v>
      </c>
      <c r="R20" s="54">
        <f t="shared" ref="R20:R36" si="4">+Q20</f>
        <v>0.39444444444444443</v>
      </c>
      <c r="S20" s="94" t="s">
        <v>91</v>
      </c>
      <c r="T20" s="94"/>
    </row>
    <row r="21" spans="2:20" ht="15.5" customHeight="1" thickTop="1" thickBot="1" x14ac:dyDescent="0.4">
      <c r="B21" s="62">
        <v>6</v>
      </c>
      <c r="C21" s="62" t="s">
        <v>32</v>
      </c>
      <c r="D21" s="69">
        <v>89</v>
      </c>
      <c r="E21" s="64" t="s">
        <v>3</v>
      </c>
      <c r="F21" s="58">
        <v>0.7</v>
      </c>
      <c r="G21" s="65">
        <f t="shared" si="1"/>
        <v>0.30000000000000004</v>
      </c>
      <c r="H21" s="66">
        <v>0.30208333333333331</v>
      </c>
      <c r="I21" s="67">
        <v>0.54166666666666663</v>
      </c>
      <c r="J21" s="68"/>
      <c r="K21" s="68"/>
      <c r="L21" s="68"/>
      <c r="M21" s="80" t="s">
        <v>82</v>
      </c>
      <c r="N21" s="80"/>
      <c r="O21" s="80"/>
      <c r="P21" s="80"/>
      <c r="Q21" s="34">
        <f t="shared" si="2"/>
        <v>0.23958333333333331</v>
      </c>
      <c r="R21" s="54">
        <f t="shared" si="4"/>
        <v>0.23958333333333331</v>
      </c>
      <c r="S21" s="94" t="s">
        <v>92</v>
      </c>
      <c r="T21" s="94"/>
    </row>
    <row r="22" spans="2:20" ht="19.5" customHeight="1" thickTop="1" thickBot="1" x14ac:dyDescent="0.4">
      <c r="B22" s="62">
        <v>7</v>
      </c>
      <c r="C22" s="62" t="s">
        <v>33</v>
      </c>
      <c r="D22" s="70">
        <v>73</v>
      </c>
      <c r="E22" s="64" t="s">
        <v>3</v>
      </c>
      <c r="F22" s="58">
        <v>0.95</v>
      </c>
      <c r="G22" s="65">
        <f t="shared" si="1"/>
        <v>5.0000000000000044E-2</v>
      </c>
      <c r="H22" s="66">
        <v>0.32500000000000001</v>
      </c>
      <c r="I22" s="67">
        <v>0.6972222222222223</v>
      </c>
      <c r="J22" s="68"/>
      <c r="K22" s="68"/>
      <c r="L22" s="68"/>
      <c r="M22" s="80" t="s">
        <v>82</v>
      </c>
      <c r="N22" s="80"/>
      <c r="O22" s="80"/>
      <c r="P22" s="80"/>
      <c r="Q22" s="34">
        <f t="shared" si="2"/>
        <v>0.37222222222222229</v>
      </c>
      <c r="R22" s="53">
        <f t="shared" si="4"/>
        <v>0.37222222222222229</v>
      </c>
      <c r="S22" s="100" t="s">
        <v>93</v>
      </c>
      <c r="T22" s="100"/>
    </row>
    <row r="23" spans="2:20" ht="15.5" customHeight="1" thickTop="1" thickBot="1" x14ac:dyDescent="0.4">
      <c r="B23" s="62">
        <v>8</v>
      </c>
      <c r="C23" s="62" t="s">
        <v>34</v>
      </c>
      <c r="D23" s="70">
        <v>73</v>
      </c>
      <c r="E23" s="64" t="s">
        <v>3</v>
      </c>
      <c r="F23" s="58">
        <v>1</v>
      </c>
      <c r="G23" s="65">
        <f t="shared" si="1"/>
        <v>0</v>
      </c>
      <c r="H23" s="66">
        <v>0.32500000000000001</v>
      </c>
      <c r="I23" s="67">
        <v>0.6972222222222223</v>
      </c>
      <c r="J23" s="68"/>
      <c r="K23" s="68"/>
      <c r="L23" s="68"/>
      <c r="M23" s="80" t="s">
        <v>82</v>
      </c>
      <c r="N23" s="80"/>
      <c r="O23" s="80"/>
      <c r="P23" s="80"/>
      <c r="Q23" s="34">
        <f t="shared" si="2"/>
        <v>0.37222222222222229</v>
      </c>
      <c r="R23" s="53">
        <f t="shared" si="4"/>
        <v>0.37222222222222229</v>
      </c>
      <c r="S23" s="100" t="s">
        <v>93</v>
      </c>
      <c r="T23" s="100"/>
    </row>
    <row r="24" spans="2:20" ht="15.5" customHeight="1" thickTop="1" thickBot="1" x14ac:dyDescent="0.4">
      <c r="B24" s="62">
        <v>9</v>
      </c>
      <c r="C24" s="62" t="s">
        <v>35</v>
      </c>
      <c r="D24" s="69">
        <v>74</v>
      </c>
      <c r="E24" s="64" t="s">
        <v>3</v>
      </c>
      <c r="F24" s="58">
        <v>0.99</v>
      </c>
      <c r="G24" s="65">
        <f t="shared" si="1"/>
        <v>1.0000000000000009E-2</v>
      </c>
      <c r="H24" s="66">
        <v>0.3</v>
      </c>
      <c r="I24" s="67">
        <v>0.68611111111111101</v>
      </c>
      <c r="J24" s="68"/>
      <c r="K24" s="68"/>
      <c r="L24" s="68"/>
      <c r="M24" s="80" t="s">
        <v>82</v>
      </c>
      <c r="N24" s="80"/>
      <c r="O24" s="80"/>
      <c r="P24" s="80"/>
      <c r="Q24" s="34">
        <f t="shared" si="2"/>
        <v>0.38611111111111102</v>
      </c>
      <c r="R24" s="54">
        <f t="shared" si="4"/>
        <v>0.38611111111111102</v>
      </c>
      <c r="S24" s="94" t="s">
        <v>94</v>
      </c>
      <c r="T24" s="94"/>
    </row>
    <row r="25" spans="2:20" ht="20.25" customHeight="1" thickTop="1" thickBot="1" x14ac:dyDescent="0.4">
      <c r="B25" s="62">
        <v>10</v>
      </c>
      <c r="C25" s="62" t="s">
        <v>36</v>
      </c>
      <c r="D25" s="77">
        <v>87</v>
      </c>
      <c r="E25" s="64" t="s">
        <v>3</v>
      </c>
      <c r="F25" s="58">
        <v>0.99</v>
      </c>
      <c r="G25" s="65">
        <f t="shared" si="1"/>
        <v>1.0000000000000009E-2</v>
      </c>
      <c r="H25" s="66">
        <v>0.29791666666666666</v>
      </c>
      <c r="I25" s="67">
        <v>0.65694444444444444</v>
      </c>
      <c r="J25" s="71"/>
      <c r="K25" s="71"/>
      <c r="L25" s="68"/>
      <c r="M25" s="80" t="s">
        <v>82</v>
      </c>
      <c r="N25" s="80"/>
      <c r="O25" s="80"/>
      <c r="P25" s="80"/>
      <c r="Q25" s="34">
        <f t="shared" si="2"/>
        <v>0.35902777777777778</v>
      </c>
      <c r="R25" s="53">
        <f t="shared" si="4"/>
        <v>0.35902777777777778</v>
      </c>
      <c r="S25" s="94" t="s">
        <v>95</v>
      </c>
      <c r="T25" s="94"/>
    </row>
    <row r="26" spans="2:20" ht="20.25" customHeight="1" thickTop="1" thickBot="1" x14ac:dyDescent="0.4">
      <c r="B26" s="62">
        <v>11</v>
      </c>
      <c r="C26" s="62" t="s">
        <v>37</v>
      </c>
      <c r="D26" s="69">
        <v>37</v>
      </c>
      <c r="E26" s="64" t="s">
        <v>3</v>
      </c>
      <c r="F26" s="57">
        <v>0.7</v>
      </c>
      <c r="G26" s="65">
        <f t="shared" si="1"/>
        <v>0.30000000000000004</v>
      </c>
      <c r="H26" s="66">
        <v>0.36874999999999997</v>
      </c>
      <c r="I26" s="67">
        <v>0.59375</v>
      </c>
      <c r="J26" s="68"/>
      <c r="K26" s="68"/>
      <c r="L26" s="68"/>
      <c r="M26" s="93" t="s">
        <v>85</v>
      </c>
      <c r="N26" s="93"/>
      <c r="O26" s="93"/>
      <c r="P26" s="93"/>
      <c r="Q26" s="34">
        <f t="shared" si="2"/>
        <v>0.22500000000000003</v>
      </c>
      <c r="R26" s="53">
        <f t="shared" si="4"/>
        <v>0.22500000000000003</v>
      </c>
      <c r="S26" s="94" t="s">
        <v>86</v>
      </c>
      <c r="T26" s="94"/>
    </row>
    <row r="27" spans="2:20" ht="19.5" customHeight="1" thickTop="1" thickBot="1" x14ac:dyDescent="0.4">
      <c r="B27" s="62">
        <v>12</v>
      </c>
      <c r="C27" s="62" t="s">
        <v>38</v>
      </c>
      <c r="D27" s="77"/>
      <c r="E27" s="64" t="s">
        <v>3</v>
      </c>
      <c r="F27" s="58"/>
      <c r="G27" s="65">
        <f t="shared" si="1"/>
        <v>1</v>
      </c>
      <c r="H27" s="66"/>
      <c r="I27" s="67"/>
      <c r="J27" s="68"/>
      <c r="K27" s="68"/>
      <c r="L27" s="68"/>
      <c r="M27" s="80" t="s">
        <v>82</v>
      </c>
      <c r="N27" s="80"/>
      <c r="O27" s="80"/>
      <c r="P27" s="80"/>
      <c r="Q27" s="34">
        <f t="shared" si="2"/>
        <v>0</v>
      </c>
      <c r="R27" s="53">
        <f t="shared" si="4"/>
        <v>0</v>
      </c>
      <c r="S27" s="94"/>
      <c r="T27" s="94"/>
    </row>
    <row r="28" spans="2:20" ht="20.25" customHeight="1" thickTop="1" thickBot="1" x14ac:dyDescent="0.4">
      <c r="B28" s="62">
        <v>13</v>
      </c>
      <c r="C28" s="62" t="s">
        <v>39</v>
      </c>
      <c r="D28" s="70"/>
      <c r="E28" s="64" t="s">
        <v>3</v>
      </c>
      <c r="F28" s="58"/>
      <c r="G28" s="65">
        <f t="shared" si="1"/>
        <v>1</v>
      </c>
      <c r="H28" s="66"/>
      <c r="I28" s="67"/>
      <c r="J28" s="68"/>
      <c r="K28" s="68"/>
      <c r="L28" s="68"/>
      <c r="M28" s="80" t="s">
        <v>82</v>
      </c>
      <c r="N28" s="80"/>
      <c r="O28" s="80"/>
      <c r="P28" s="80"/>
      <c r="Q28" s="34">
        <f t="shared" si="2"/>
        <v>0</v>
      </c>
      <c r="R28" s="53">
        <f t="shared" si="4"/>
        <v>0</v>
      </c>
      <c r="S28" s="100"/>
      <c r="T28" s="100"/>
    </row>
    <row r="29" spans="2:20" ht="15.5" customHeight="1" thickTop="1" thickBot="1" x14ac:dyDescent="0.4">
      <c r="B29" s="62">
        <v>14</v>
      </c>
      <c r="C29" s="62" t="s">
        <v>40</v>
      </c>
      <c r="D29" s="63"/>
      <c r="E29" s="64" t="s">
        <v>3</v>
      </c>
      <c r="F29" s="58"/>
      <c r="G29" s="65">
        <f t="shared" si="1"/>
        <v>1</v>
      </c>
      <c r="H29" s="66"/>
      <c r="I29" s="67"/>
      <c r="J29" s="68"/>
      <c r="K29" s="68"/>
      <c r="L29" s="68"/>
      <c r="M29" s="80" t="s">
        <v>82</v>
      </c>
      <c r="N29" s="80"/>
      <c r="O29" s="80"/>
      <c r="P29" s="80"/>
      <c r="Q29" s="34">
        <f t="shared" si="2"/>
        <v>0</v>
      </c>
      <c r="R29" s="54">
        <f t="shared" si="4"/>
        <v>0</v>
      </c>
      <c r="S29" s="94"/>
      <c r="T29" s="94"/>
    </row>
    <row r="30" spans="2:20" ht="20.25" customHeight="1" thickTop="1" thickBot="1" x14ac:dyDescent="0.4">
      <c r="B30" s="62">
        <v>15</v>
      </c>
      <c r="C30" s="62" t="s">
        <v>41</v>
      </c>
      <c r="D30" s="63">
        <v>91</v>
      </c>
      <c r="E30" s="64" t="s">
        <v>3</v>
      </c>
      <c r="F30" s="58">
        <v>0.55000000000000004</v>
      </c>
      <c r="G30" s="65">
        <f t="shared" si="1"/>
        <v>0.44999999999999996</v>
      </c>
      <c r="H30" s="66">
        <v>0.39027777777777778</v>
      </c>
      <c r="I30" s="67">
        <v>0.6875</v>
      </c>
      <c r="J30" s="68"/>
      <c r="K30" s="68"/>
      <c r="L30" s="68"/>
      <c r="M30" s="80" t="s">
        <v>82</v>
      </c>
      <c r="N30" s="80"/>
      <c r="O30" s="80"/>
      <c r="P30" s="80"/>
      <c r="Q30" s="34">
        <f t="shared" si="2"/>
        <v>0.29722222222222222</v>
      </c>
      <c r="R30" s="54">
        <f t="shared" si="4"/>
        <v>0.29722222222222222</v>
      </c>
      <c r="S30" s="94" t="s">
        <v>103</v>
      </c>
      <c r="T30" s="94"/>
    </row>
    <row r="31" spans="2:20" ht="15.5" customHeight="1" thickTop="1" thickBot="1" x14ac:dyDescent="0.4">
      <c r="B31" s="62">
        <v>16</v>
      </c>
      <c r="C31" s="62" t="s">
        <v>42</v>
      </c>
      <c r="D31" s="70">
        <v>67</v>
      </c>
      <c r="E31" s="64" t="s">
        <v>3</v>
      </c>
      <c r="F31" s="58">
        <v>0.7</v>
      </c>
      <c r="G31" s="65">
        <f t="shared" si="1"/>
        <v>0.30000000000000004</v>
      </c>
      <c r="H31" s="66">
        <v>0.27569444444444446</v>
      </c>
      <c r="I31" s="66">
        <v>0.61111111111111105</v>
      </c>
      <c r="J31" s="68"/>
      <c r="K31" s="68"/>
      <c r="L31" s="68"/>
      <c r="M31" s="80" t="s">
        <v>82</v>
      </c>
      <c r="N31" s="80"/>
      <c r="O31" s="80"/>
      <c r="P31" s="80"/>
      <c r="Q31" s="34">
        <f t="shared" si="2"/>
        <v>0.33541666666666659</v>
      </c>
      <c r="R31" s="54">
        <f t="shared" si="4"/>
        <v>0.33541666666666659</v>
      </c>
      <c r="S31" s="100" t="s">
        <v>87</v>
      </c>
      <c r="T31" s="100"/>
    </row>
    <row r="32" spans="2:20" ht="20.25" customHeight="1" thickTop="1" thickBot="1" x14ac:dyDescent="0.4">
      <c r="B32" s="62">
        <v>17</v>
      </c>
      <c r="C32" s="62" t="s">
        <v>43</v>
      </c>
      <c r="D32" s="77"/>
      <c r="E32" s="64" t="s">
        <v>3</v>
      </c>
      <c r="F32" s="58"/>
      <c r="G32" s="65">
        <f t="shared" si="1"/>
        <v>1</v>
      </c>
      <c r="H32" s="66"/>
      <c r="I32" s="67"/>
      <c r="J32" s="68"/>
      <c r="K32" s="68"/>
      <c r="L32" s="68"/>
      <c r="M32" s="80" t="s">
        <v>82</v>
      </c>
      <c r="N32" s="80"/>
      <c r="O32" s="80"/>
      <c r="P32" s="80"/>
      <c r="Q32" s="34">
        <f t="shared" si="2"/>
        <v>0</v>
      </c>
      <c r="R32" s="54">
        <f t="shared" si="4"/>
        <v>0</v>
      </c>
      <c r="S32" s="94"/>
      <c r="T32" s="94"/>
    </row>
    <row r="33" spans="2:20" ht="20.25" customHeight="1" thickTop="1" thickBot="1" x14ac:dyDescent="0.4">
      <c r="B33" s="62">
        <v>18</v>
      </c>
      <c r="C33" s="62" t="s">
        <v>44</v>
      </c>
      <c r="D33" s="70">
        <v>65</v>
      </c>
      <c r="E33" s="64" t="s">
        <v>3</v>
      </c>
      <c r="F33" s="58">
        <v>1</v>
      </c>
      <c r="G33" s="65">
        <f t="shared" si="1"/>
        <v>0</v>
      </c>
      <c r="H33" s="66">
        <v>0.32430555555555557</v>
      </c>
      <c r="I33" s="67">
        <v>0.71944444444444444</v>
      </c>
      <c r="J33" s="68"/>
      <c r="K33" s="68"/>
      <c r="L33" s="68"/>
      <c r="M33" s="80" t="s">
        <v>82</v>
      </c>
      <c r="N33" s="80"/>
      <c r="O33" s="80"/>
      <c r="P33" s="80"/>
      <c r="Q33" s="34">
        <f t="shared" si="2"/>
        <v>0.39513888888888887</v>
      </c>
      <c r="R33" s="54">
        <f t="shared" si="4"/>
        <v>0.39513888888888887</v>
      </c>
      <c r="S33" s="100" t="s">
        <v>98</v>
      </c>
      <c r="T33" s="100"/>
    </row>
    <row r="34" spans="2:20" ht="15.5" customHeight="1" thickTop="1" thickBot="1" x14ac:dyDescent="0.4">
      <c r="B34" s="62">
        <v>19</v>
      </c>
      <c r="C34" s="62" t="s">
        <v>45</v>
      </c>
      <c r="D34" s="77">
        <v>88</v>
      </c>
      <c r="E34" s="64" t="s">
        <v>3</v>
      </c>
      <c r="F34" s="58">
        <v>1</v>
      </c>
      <c r="G34" s="65">
        <f t="shared" si="1"/>
        <v>0</v>
      </c>
      <c r="H34" s="66">
        <v>0.34583333333333338</v>
      </c>
      <c r="I34" s="67">
        <v>0.69791666666666663</v>
      </c>
      <c r="J34" s="68"/>
      <c r="K34" s="68"/>
      <c r="L34" s="68"/>
      <c r="M34" s="80" t="s">
        <v>82</v>
      </c>
      <c r="N34" s="80"/>
      <c r="O34" s="80"/>
      <c r="P34" s="80"/>
      <c r="Q34" s="34">
        <f t="shared" si="2"/>
        <v>0.35208333333333325</v>
      </c>
      <c r="R34" s="54">
        <f t="shared" si="4"/>
        <v>0.35208333333333325</v>
      </c>
      <c r="S34" s="94" t="s">
        <v>104</v>
      </c>
      <c r="T34" s="94"/>
    </row>
    <row r="35" spans="2:20" ht="15.5" customHeight="1" thickTop="1" thickBot="1" x14ac:dyDescent="0.4">
      <c r="B35" s="62">
        <v>20</v>
      </c>
      <c r="C35" s="62" t="s">
        <v>46</v>
      </c>
      <c r="D35" s="69">
        <v>55</v>
      </c>
      <c r="E35" s="64" t="s">
        <v>3</v>
      </c>
      <c r="F35" s="58">
        <v>0.8</v>
      </c>
      <c r="G35" s="65">
        <f t="shared" si="1"/>
        <v>0.19999999999999996</v>
      </c>
      <c r="H35" s="66">
        <v>0.28750000000000003</v>
      </c>
      <c r="I35" s="67">
        <v>0.5756944444444444</v>
      </c>
      <c r="J35" s="68"/>
      <c r="K35" s="68"/>
      <c r="L35" s="68"/>
      <c r="M35" s="80" t="s">
        <v>82</v>
      </c>
      <c r="N35" s="80"/>
      <c r="O35" s="80"/>
      <c r="P35" s="80"/>
      <c r="Q35" s="34">
        <f t="shared" si="2"/>
        <v>0.28819444444444436</v>
      </c>
      <c r="R35" s="55">
        <f t="shared" si="4"/>
        <v>0.28819444444444436</v>
      </c>
      <c r="S35" s="100" t="s">
        <v>88</v>
      </c>
      <c r="T35" s="100"/>
    </row>
    <row r="36" spans="2:20" ht="15.5" customHeight="1" thickTop="1" thickBot="1" x14ac:dyDescent="0.4">
      <c r="B36" s="62">
        <v>21</v>
      </c>
      <c r="C36" s="62" t="s">
        <v>47</v>
      </c>
      <c r="D36" s="77">
        <v>40</v>
      </c>
      <c r="E36" s="64" t="s">
        <v>3</v>
      </c>
      <c r="F36" s="57">
        <v>0.85</v>
      </c>
      <c r="G36" s="65">
        <f t="shared" si="1"/>
        <v>0.15000000000000002</v>
      </c>
      <c r="H36" s="66">
        <v>0.27916666666666667</v>
      </c>
      <c r="I36" s="67">
        <v>0.65486111111111112</v>
      </c>
      <c r="J36" s="68"/>
      <c r="K36" s="68"/>
      <c r="L36" s="68"/>
      <c r="M36" s="80" t="s">
        <v>82</v>
      </c>
      <c r="N36" s="80"/>
      <c r="O36" s="80"/>
      <c r="P36" s="80"/>
      <c r="Q36" s="34">
        <f t="shared" si="2"/>
        <v>0.37569444444444444</v>
      </c>
      <c r="R36" s="55">
        <f t="shared" si="4"/>
        <v>0.37569444444444444</v>
      </c>
      <c r="S36" s="94" t="s">
        <v>97</v>
      </c>
      <c r="T36" s="94"/>
    </row>
    <row r="37" spans="2:20" ht="15.5" customHeight="1" thickTop="1" thickBot="1" x14ac:dyDescent="0.4">
      <c r="B37" s="62">
        <v>22</v>
      </c>
      <c r="C37" s="62" t="s">
        <v>48</v>
      </c>
      <c r="D37" s="69">
        <v>56</v>
      </c>
      <c r="E37" s="64" t="s">
        <v>3</v>
      </c>
      <c r="F37" s="57">
        <v>0.8</v>
      </c>
      <c r="G37" s="65">
        <f t="shared" si="1"/>
        <v>0.19999999999999996</v>
      </c>
      <c r="H37" s="66">
        <v>0.27361111111111108</v>
      </c>
      <c r="I37" s="67">
        <v>0.56388888888888888</v>
      </c>
      <c r="J37" s="68"/>
      <c r="K37" s="68"/>
      <c r="L37" s="68"/>
      <c r="M37" s="80" t="s">
        <v>82</v>
      </c>
      <c r="N37" s="80"/>
      <c r="O37" s="80"/>
      <c r="P37" s="80"/>
      <c r="Q37" s="34">
        <f t="shared" si="2"/>
        <v>0.2902777777777778</v>
      </c>
      <c r="R37" s="54">
        <f>I37-H37</f>
        <v>0.2902777777777778</v>
      </c>
      <c r="S37" s="100" t="s">
        <v>89</v>
      </c>
      <c r="T37" s="100"/>
    </row>
    <row r="38" spans="2:20" ht="15.5" customHeight="1" thickTop="1" thickBot="1" x14ac:dyDescent="0.4">
      <c r="B38" s="62">
        <v>23</v>
      </c>
      <c r="C38" s="62" t="s">
        <v>49</v>
      </c>
      <c r="D38" s="63">
        <v>97</v>
      </c>
      <c r="E38" s="64" t="s">
        <v>3</v>
      </c>
      <c r="F38" s="58">
        <v>1</v>
      </c>
      <c r="G38" s="65">
        <f t="shared" si="1"/>
        <v>0</v>
      </c>
      <c r="H38" s="66">
        <v>0.29583333333333334</v>
      </c>
      <c r="I38" s="67">
        <v>0.76458333333333339</v>
      </c>
      <c r="J38" s="68"/>
      <c r="K38" s="68"/>
      <c r="L38" s="68"/>
      <c r="M38" s="80" t="s">
        <v>82</v>
      </c>
      <c r="N38" s="80"/>
      <c r="O38" s="80"/>
      <c r="P38" s="80"/>
      <c r="Q38" s="34">
        <f t="shared" si="2"/>
        <v>0.46875000000000006</v>
      </c>
      <c r="R38" s="53">
        <f t="shared" ref="R38:R42" si="5">+Q38</f>
        <v>0.46875000000000006</v>
      </c>
      <c r="S38" s="94" t="s">
        <v>99</v>
      </c>
      <c r="T38" s="94"/>
    </row>
    <row r="39" spans="2:20" ht="19.5" customHeight="1" thickTop="1" thickBot="1" x14ac:dyDescent="0.4">
      <c r="B39" s="62">
        <v>24</v>
      </c>
      <c r="C39" s="62" t="s">
        <v>50</v>
      </c>
      <c r="D39" s="63">
        <v>97</v>
      </c>
      <c r="E39" s="64" t="s">
        <v>3</v>
      </c>
      <c r="F39" s="58">
        <v>1</v>
      </c>
      <c r="G39" s="65">
        <f t="shared" si="1"/>
        <v>0</v>
      </c>
      <c r="H39" s="66">
        <v>0.29583333333333334</v>
      </c>
      <c r="I39" s="67">
        <v>0.76458333333333339</v>
      </c>
      <c r="J39" s="68"/>
      <c r="K39" s="68"/>
      <c r="L39" s="68"/>
      <c r="M39" s="80" t="s">
        <v>82</v>
      </c>
      <c r="N39" s="80"/>
      <c r="O39" s="80"/>
      <c r="P39" s="80"/>
      <c r="Q39" s="34">
        <f t="shared" si="2"/>
        <v>0.46875000000000006</v>
      </c>
      <c r="R39" s="53">
        <f t="shared" si="5"/>
        <v>0.46875000000000006</v>
      </c>
      <c r="S39" s="94" t="s">
        <v>99</v>
      </c>
      <c r="T39" s="94"/>
    </row>
    <row r="40" spans="2:20" ht="19.5" customHeight="1" thickTop="1" thickBot="1" x14ac:dyDescent="0.4">
      <c r="B40" s="62">
        <v>25</v>
      </c>
      <c r="C40" s="62" t="s">
        <v>51</v>
      </c>
      <c r="D40" s="77">
        <v>72</v>
      </c>
      <c r="E40" s="64" t="s">
        <v>3</v>
      </c>
      <c r="F40" s="58">
        <v>1</v>
      </c>
      <c r="G40" s="65">
        <f t="shared" si="1"/>
        <v>0</v>
      </c>
      <c r="H40" s="66">
        <v>0.30277777777777776</v>
      </c>
      <c r="I40" s="67">
        <v>0.68819444444444444</v>
      </c>
      <c r="J40" s="68"/>
      <c r="K40" s="68"/>
      <c r="L40" s="68"/>
      <c r="M40" s="80" t="s">
        <v>82</v>
      </c>
      <c r="N40" s="80"/>
      <c r="O40" s="80"/>
      <c r="P40" s="80"/>
      <c r="Q40" s="34">
        <f t="shared" si="2"/>
        <v>0.38541666666666669</v>
      </c>
      <c r="R40" s="53">
        <f t="shared" si="5"/>
        <v>0.38541666666666669</v>
      </c>
      <c r="S40" s="94" t="s">
        <v>100</v>
      </c>
      <c r="T40" s="94"/>
    </row>
    <row r="41" spans="2:20" ht="15.5" customHeight="1" thickTop="1" thickBot="1" x14ac:dyDescent="0.4">
      <c r="B41" s="62">
        <v>26</v>
      </c>
      <c r="C41" s="62" t="s">
        <v>52</v>
      </c>
      <c r="D41" s="77"/>
      <c r="E41" s="64" t="s">
        <v>3</v>
      </c>
      <c r="F41" s="58"/>
      <c r="G41" s="65">
        <f t="shared" si="1"/>
        <v>1</v>
      </c>
      <c r="H41" s="66"/>
      <c r="I41" s="67"/>
      <c r="J41" s="68"/>
      <c r="K41" s="68"/>
      <c r="L41" s="68"/>
      <c r="M41" s="80" t="s">
        <v>82</v>
      </c>
      <c r="N41" s="80"/>
      <c r="O41" s="80"/>
      <c r="P41" s="80"/>
      <c r="Q41" s="34">
        <f t="shared" si="2"/>
        <v>0</v>
      </c>
      <c r="R41" s="53">
        <f t="shared" si="5"/>
        <v>0</v>
      </c>
      <c r="S41" s="100"/>
      <c r="T41" s="100"/>
    </row>
    <row r="42" spans="2:20" ht="19.5" customHeight="1" thickTop="1" thickBot="1" x14ac:dyDescent="0.4">
      <c r="B42" s="62">
        <v>27</v>
      </c>
      <c r="C42" s="62" t="s">
        <v>53</v>
      </c>
      <c r="D42" s="69">
        <v>86</v>
      </c>
      <c r="E42" s="64" t="s">
        <v>3</v>
      </c>
      <c r="F42" s="58">
        <v>0.75</v>
      </c>
      <c r="G42" s="65">
        <f t="shared" si="1"/>
        <v>0.25</v>
      </c>
      <c r="H42" s="66">
        <v>0.31388888888888888</v>
      </c>
      <c r="I42" s="67">
        <v>0.75347222222222221</v>
      </c>
      <c r="J42" s="68"/>
      <c r="K42" s="68"/>
      <c r="L42" s="68"/>
      <c r="M42" s="80" t="s">
        <v>82</v>
      </c>
      <c r="N42" s="80"/>
      <c r="O42" s="80"/>
      <c r="P42" s="80"/>
      <c r="Q42" s="34">
        <f t="shared" si="2"/>
        <v>0.43958333333333333</v>
      </c>
      <c r="R42" s="53">
        <f t="shared" si="5"/>
        <v>0.43958333333333333</v>
      </c>
      <c r="S42" s="94" t="s">
        <v>106</v>
      </c>
      <c r="T42" s="94"/>
    </row>
    <row r="43" spans="2:20" ht="15.5" customHeight="1" thickTop="1" thickBot="1" x14ac:dyDescent="0.4">
      <c r="B43" s="62">
        <v>28</v>
      </c>
      <c r="C43" s="62" t="s">
        <v>54</v>
      </c>
      <c r="D43" s="63">
        <v>71</v>
      </c>
      <c r="E43" s="64" t="s">
        <v>3</v>
      </c>
      <c r="F43" s="58">
        <v>0.95</v>
      </c>
      <c r="G43" s="65">
        <f t="shared" si="1"/>
        <v>5.0000000000000044E-2</v>
      </c>
      <c r="H43" s="66">
        <v>0.30902777777777779</v>
      </c>
      <c r="I43" s="67">
        <v>0.67847222222222225</v>
      </c>
      <c r="J43" s="68"/>
      <c r="K43" s="68"/>
      <c r="L43" s="68"/>
      <c r="M43" s="80" t="s">
        <v>82</v>
      </c>
      <c r="N43" s="80"/>
      <c r="O43" s="80"/>
      <c r="P43" s="80"/>
      <c r="Q43" s="34">
        <f t="shared" ref="Q43:Q71" si="6">+H43-I43</f>
        <v>-0.36944444444444446</v>
      </c>
      <c r="R43" s="53">
        <f t="shared" ref="R43:R51" si="7">I43-H43</f>
        <v>0.36944444444444446</v>
      </c>
      <c r="S43" s="94" t="s">
        <v>107</v>
      </c>
      <c r="T43" s="94"/>
    </row>
    <row r="44" spans="2:20" ht="15.5" customHeight="1" thickTop="1" thickBot="1" x14ac:dyDescent="0.4">
      <c r="B44" s="62">
        <v>29</v>
      </c>
      <c r="C44" s="62" t="s">
        <v>55</v>
      </c>
      <c r="D44" s="69">
        <v>62</v>
      </c>
      <c r="E44" s="64" t="s">
        <v>3</v>
      </c>
      <c r="F44" s="58">
        <v>0.3</v>
      </c>
      <c r="G44" s="65">
        <f t="shared" si="1"/>
        <v>0.7</v>
      </c>
      <c r="H44" s="66">
        <v>0.36041666666666666</v>
      </c>
      <c r="I44" s="67">
        <v>0.4604166666666667</v>
      </c>
      <c r="J44" s="68"/>
      <c r="K44" s="68"/>
      <c r="L44" s="68"/>
      <c r="M44" s="93" t="s">
        <v>115</v>
      </c>
      <c r="N44" s="93"/>
      <c r="O44" s="93"/>
      <c r="P44" s="93"/>
      <c r="Q44" s="37">
        <f t="shared" si="6"/>
        <v>-0.10000000000000003</v>
      </c>
      <c r="R44" s="53">
        <f t="shared" si="7"/>
        <v>0.10000000000000003</v>
      </c>
      <c r="S44" s="94" t="s">
        <v>108</v>
      </c>
      <c r="T44" s="94"/>
    </row>
    <row r="45" spans="2:20" ht="20.25" customHeight="1" thickTop="1" thickBot="1" x14ac:dyDescent="0.4">
      <c r="B45" s="62">
        <v>30</v>
      </c>
      <c r="C45" s="62" t="s">
        <v>56</v>
      </c>
      <c r="D45" s="69">
        <v>81</v>
      </c>
      <c r="E45" s="64" t="s">
        <v>3</v>
      </c>
      <c r="F45" s="58">
        <v>0.5</v>
      </c>
      <c r="G45" s="65">
        <f t="shared" si="1"/>
        <v>0.5</v>
      </c>
      <c r="H45" s="66">
        <v>0.48472222222222222</v>
      </c>
      <c r="I45" s="67">
        <v>0.73958333333333337</v>
      </c>
      <c r="J45" s="68"/>
      <c r="K45" s="68"/>
      <c r="L45" s="68"/>
      <c r="M45" s="80" t="s">
        <v>82</v>
      </c>
      <c r="N45" s="80"/>
      <c r="O45" s="80"/>
      <c r="P45" s="80"/>
      <c r="Q45" s="34">
        <f t="shared" si="6"/>
        <v>-0.25486111111111115</v>
      </c>
      <c r="R45" s="53">
        <f t="shared" si="7"/>
        <v>0.25486111111111115</v>
      </c>
      <c r="S45" s="94" t="s">
        <v>109</v>
      </c>
      <c r="T45" s="94"/>
    </row>
    <row r="46" spans="2:20" ht="18.649999999999999" customHeight="1" thickTop="1" thickBot="1" x14ac:dyDescent="0.4">
      <c r="B46" s="62">
        <v>31</v>
      </c>
      <c r="C46" s="62" t="s">
        <v>57</v>
      </c>
      <c r="D46" s="69">
        <v>84</v>
      </c>
      <c r="E46" s="64" t="s">
        <v>3</v>
      </c>
      <c r="F46" s="58">
        <v>0.65</v>
      </c>
      <c r="G46" s="65">
        <f t="shared" si="1"/>
        <v>0.35</v>
      </c>
      <c r="H46" s="66">
        <v>0.3527777777777778</v>
      </c>
      <c r="I46" s="67">
        <v>0.6743055555555556</v>
      </c>
      <c r="J46" s="68"/>
      <c r="K46" s="68"/>
      <c r="L46" s="68"/>
      <c r="M46" s="80" t="s">
        <v>82</v>
      </c>
      <c r="N46" s="80"/>
      <c r="O46" s="80"/>
      <c r="P46" s="80"/>
      <c r="Q46" s="34">
        <f t="shared" si="6"/>
        <v>-0.3215277777777778</v>
      </c>
      <c r="R46" s="53">
        <f t="shared" si="7"/>
        <v>0.3215277777777778</v>
      </c>
      <c r="S46" s="94" t="s">
        <v>110</v>
      </c>
      <c r="T46" s="94"/>
    </row>
    <row r="47" spans="2:20" ht="20.25" customHeight="1" thickTop="1" thickBot="1" x14ac:dyDescent="0.4">
      <c r="B47" s="62">
        <v>32</v>
      </c>
      <c r="C47" s="62" t="s">
        <v>58</v>
      </c>
      <c r="D47" s="69">
        <v>85</v>
      </c>
      <c r="E47" s="64" t="s">
        <v>3</v>
      </c>
      <c r="F47" s="58">
        <v>0.08</v>
      </c>
      <c r="G47" s="65">
        <f t="shared" si="1"/>
        <v>0.92</v>
      </c>
      <c r="H47" s="66">
        <v>0.33402777777777781</v>
      </c>
      <c r="I47" s="67">
        <v>0.74236111111111114</v>
      </c>
      <c r="J47" s="68"/>
      <c r="K47" s="68"/>
      <c r="L47" s="68"/>
      <c r="M47" s="93" t="s">
        <v>114</v>
      </c>
      <c r="N47" s="93"/>
      <c r="O47" s="93"/>
      <c r="P47" s="93"/>
      <c r="Q47" s="34">
        <f t="shared" si="6"/>
        <v>-0.40833333333333333</v>
      </c>
      <c r="R47" s="53">
        <f t="shared" si="7"/>
        <v>0.40833333333333333</v>
      </c>
      <c r="S47" s="94" t="s">
        <v>111</v>
      </c>
      <c r="T47" s="94"/>
    </row>
    <row r="48" spans="2:20" ht="15.5" customHeight="1" thickTop="1" thickBot="1" x14ac:dyDescent="0.4">
      <c r="B48" s="62">
        <v>33</v>
      </c>
      <c r="C48" s="62" t="s">
        <v>59</v>
      </c>
      <c r="D48" s="69">
        <v>82</v>
      </c>
      <c r="E48" s="64" t="s">
        <v>3</v>
      </c>
      <c r="F48" s="58"/>
      <c r="G48" s="65">
        <f t="shared" si="1"/>
        <v>1</v>
      </c>
      <c r="H48" s="66"/>
      <c r="I48" s="67"/>
      <c r="J48" s="68"/>
      <c r="K48" s="68"/>
      <c r="L48" s="68"/>
      <c r="M48" s="80" t="s">
        <v>82</v>
      </c>
      <c r="N48" s="80"/>
      <c r="O48" s="80"/>
      <c r="P48" s="80"/>
      <c r="Q48" s="34">
        <f t="shared" si="6"/>
        <v>0</v>
      </c>
      <c r="R48" s="53">
        <f t="shared" si="7"/>
        <v>0</v>
      </c>
      <c r="S48" s="94" t="s">
        <v>112</v>
      </c>
      <c r="T48" s="94"/>
    </row>
    <row r="49" spans="2:20" ht="15.5" customHeight="1" thickTop="1" thickBot="1" x14ac:dyDescent="0.4">
      <c r="B49" s="62">
        <v>34</v>
      </c>
      <c r="C49" s="62" t="s">
        <v>60</v>
      </c>
      <c r="D49" s="69">
        <v>90</v>
      </c>
      <c r="E49" s="64" t="s">
        <v>3</v>
      </c>
      <c r="F49" s="58">
        <v>0.9</v>
      </c>
      <c r="G49" s="65">
        <f t="shared" si="1"/>
        <v>9.9999999999999978E-2</v>
      </c>
      <c r="H49" s="66">
        <v>0.28888888888888892</v>
      </c>
      <c r="I49" s="67">
        <v>0.7104166666666667</v>
      </c>
      <c r="J49" s="68"/>
      <c r="K49" s="68"/>
      <c r="L49" s="68"/>
      <c r="M49" s="80" t="s">
        <v>82</v>
      </c>
      <c r="N49" s="80"/>
      <c r="O49" s="80"/>
      <c r="P49" s="80"/>
      <c r="Q49" s="34">
        <f t="shared" si="6"/>
        <v>-0.42152777777777778</v>
      </c>
      <c r="R49" s="53">
        <f t="shared" si="7"/>
        <v>0.42152777777777778</v>
      </c>
      <c r="S49" s="94" t="s">
        <v>113</v>
      </c>
      <c r="T49" s="94"/>
    </row>
    <row r="50" spans="2:20" ht="15.5" customHeight="1" thickTop="1" thickBot="1" x14ac:dyDescent="0.4">
      <c r="B50" s="62">
        <v>35</v>
      </c>
      <c r="C50" s="62" t="s">
        <v>61</v>
      </c>
      <c r="D50" s="69">
        <v>90</v>
      </c>
      <c r="E50" s="64" t="s">
        <v>3</v>
      </c>
      <c r="F50" s="58">
        <v>0.9</v>
      </c>
      <c r="G50" s="65">
        <f t="shared" si="1"/>
        <v>9.9999999999999978E-2</v>
      </c>
      <c r="H50" s="66">
        <v>0.28888888888888892</v>
      </c>
      <c r="I50" s="67">
        <v>0.7104166666666667</v>
      </c>
      <c r="J50" s="68"/>
      <c r="K50" s="68"/>
      <c r="L50" s="68"/>
      <c r="M50" s="80" t="s">
        <v>82</v>
      </c>
      <c r="N50" s="80"/>
      <c r="O50" s="80"/>
      <c r="P50" s="80"/>
      <c r="Q50" s="34">
        <f t="shared" si="6"/>
        <v>-0.42152777777777778</v>
      </c>
      <c r="R50" s="53">
        <f t="shared" si="7"/>
        <v>0.42152777777777778</v>
      </c>
      <c r="S50" s="94" t="s">
        <v>113</v>
      </c>
      <c r="T50" s="94"/>
    </row>
    <row r="51" spans="2:20" ht="19.5" customHeight="1" thickTop="1" thickBot="1" x14ac:dyDescent="0.4">
      <c r="B51" s="62">
        <v>36</v>
      </c>
      <c r="C51" s="62">
        <v>35</v>
      </c>
      <c r="D51" s="69">
        <v>58</v>
      </c>
      <c r="E51" s="64" t="s">
        <v>3</v>
      </c>
      <c r="F51" s="58">
        <v>1</v>
      </c>
      <c r="G51" s="65">
        <f t="shared" si="1"/>
        <v>0</v>
      </c>
      <c r="H51" s="66">
        <v>0.31527777777777777</v>
      </c>
      <c r="I51" s="67">
        <v>0.7284722222222223</v>
      </c>
      <c r="J51" s="68"/>
      <c r="K51" s="68"/>
      <c r="L51" s="68"/>
      <c r="M51" s="80" t="s">
        <v>82</v>
      </c>
      <c r="N51" s="80"/>
      <c r="O51" s="80"/>
      <c r="P51" s="80"/>
      <c r="Q51" s="34">
        <f t="shared" si="6"/>
        <v>-0.41319444444444453</v>
      </c>
      <c r="R51" s="53">
        <f t="shared" si="7"/>
        <v>0.41319444444444453</v>
      </c>
      <c r="S51" s="94" t="s">
        <v>105</v>
      </c>
      <c r="T51" s="94"/>
    </row>
    <row r="52" spans="2:20" ht="19.5" customHeight="1" thickTop="1" thickBot="1" x14ac:dyDescent="0.4">
      <c r="B52" s="62">
        <v>37</v>
      </c>
      <c r="C52" s="62" t="s">
        <v>62</v>
      </c>
      <c r="D52" s="72"/>
      <c r="E52" s="64" t="s">
        <v>3</v>
      </c>
      <c r="F52" s="58"/>
      <c r="G52" s="65">
        <f t="shared" si="1"/>
        <v>1</v>
      </c>
      <c r="H52" s="73"/>
      <c r="I52" s="73"/>
      <c r="J52" s="68"/>
      <c r="K52" s="74"/>
      <c r="L52" s="68"/>
      <c r="M52" s="80" t="s">
        <v>82</v>
      </c>
      <c r="N52" s="80"/>
      <c r="O52" s="80"/>
      <c r="P52" s="80"/>
      <c r="Q52" s="37">
        <f t="shared" si="6"/>
        <v>0</v>
      </c>
      <c r="R52" s="53">
        <f>+Q52</f>
        <v>0</v>
      </c>
      <c r="S52" s="96"/>
      <c r="T52" s="97"/>
    </row>
    <row r="53" spans="2:20" ht="15.5" customHeight="1" thickTop="1" thickBot="1" x14ac:dyDescent="0.4">
      <c r="B53" s="62">
        <v>38</v>
      </c>
      <c r="C53" s="62" t="s">
        <v>63</v>
      </c>
      <c r="D53" s="51">
        <v>99</v>
      </c>
      <c r="E53" s="75" t="s">
        <v>64</v>
      </c>
      <c r="F53" s="58">
        <v>1</v>
      </c>
      <c r="G53" s="65">
        <f t="shared" si="1"/>
        <v>0</v>
      </c>
      <c r="H53" s="73">
        <v>0.77847222222222223</v>
      </c>
      <c r="I53" s="73">
        <v>6.7361111111111108E-2</v>
      </c>
      <c r="J53" s="68"/>
      <c r="K53" s="74"/>
      <c r="L53" s="68"/>
      <c r="M53" s="80" t="s">
        <v>82</v>
      </c>
      <c r="N53" s="80"/>
      <c r="O53" s="80"/>
      <c r="P53" s="80"/>
      <c r="Q53" s="34">
        <f t="shared" si="6"/>
        <v>0.71111111111111114</v>
      </c>
      <c r="R53" s="56">
        <f t="shared" ref="R53:R71" si="8">IF(I53&lt;H53,I53-H53+24,I53-H53)</f>
        <v>23.288888888888888</v>
      </c>
      <c r="S53" s="96" t="s">
        <v>118</v>
      </c>
      <c r="T53" s="97"/>
    </row>
    <row r="54" spans="2:20" ht="20.25" customHeight="1" thickTop="1" thickBot="1" x14ac:dyDescent="0.4">
      <c r="B54" s="62">
        <v>39</v>
      </c>
      <c r="C54" s="62" t="s">
        <v>30</v>
      </c>
      <c r="D54" s="51">
        <v>90</v>
      </c>
      <c r="E54" s="75" t="s">
        <v>64</v>
      </c>
      <c r="F54" s="58">
        <v>1</v>
      </c>
      <c r="G54" s="65">
        <f t="shared" si="1"/>
        <v>0</v>
      </c>
      <c r="H54" s="73">
        <v>0.7909722222222223</v>
      </c>
      <c r="I54" s="73">
        <v>0.14444444444444446</v>
      </c>
      <c r="J54" s="68"/>
      <c r="K54" s="74"/>
      <c r="L54" s="68"/>
      <c r="M54" s="80" t="s">
        <v>82</v>
      </c>
      <c r="N54" s="80"/>
      <c r="O54" s="80"/>
      <c r="P54" s="80"/>
      <c r="Q54" s="34">
        <f t="shared" si="6"/>
        <v>0.64652777777777781</v>
      </c>
      <c r="R54" s="56">
        <f t="shared" si="8"/>
        <v>23.353472222222223</v>
      </c>
      <c r="S54" s="99" t="s">
        <v>119</v>
      </c>
      <c r="T54" s="97"/>
    </row>
    <row r="55" spans="2:20" ht="20.25" customHeight="1" thickTop="1" thickBot="1" x14ac:dyDescent="0.4">
      <c r="B55" s="62">
        <v>40</v>
      </c>
      <c r="C55" s="62" t="s">
        <v>31</v>
      </c>
      <c r="D55" s="51">
        <v>95</v>
      </c>
      <c r="E55" s="75" t="s">
        <v>64</v>
      </c>
      <c r="F55" s="58">
        <v>1</v>
      </c>
      <c r="G55" s="65">
        <f t="shared" si="1"/>
        <v>0</v>
      </c>
      <c r="H55" s="73">
        <v>0.78472222222222221</v>
      </c>
      <c r="I55" s="73">
        <v>0.14722222222222223</v>
      </c>
      <c r="J55" s="68"/>
      <c r="K55" s="74"/>
      <c r="L55" s="68"/>
      <c r="M55" s="80" t="s">
        <v>82</v>
      </c>
      <c r="N55" s="80"/>
      <c r="O55" s="80"/>
      <c r="P55" s="80"/>
      <c r="Q55" s="34">
        <f t="shared" si="6"/>
        <v>0.63749999999999996</v>
      </c>
      <c r="R55" s="56">
        <f t="shared" si="8"/>
        <v>23.362500000000001</v>
      </c>
      <c r="S55" s="99" t="s">
        <v>120</v>
      </c>
      <c r="T55" s="97"/>
    </row>
    <row r="56" spans="2:20" ht="20.25" customHeight="1" thickTop="1" thickBot="1" x14ac:dyDescent="0.4">
      <c r="B56" s="62">
        <v>41</v>
      </c>
      <c r="C56" s="62" t="s">
        <v>65</v>
      </c>
      <c r="D56" s="51">
        <v>84</v>
      </c>
      <c r="E56" s="75" t="s">
        <v>64</v>
      </c>
      <c r="F56" s="58">
        <v>1</v>
      </c>
      <c r="G56" s="65">
        <f t="shared" si="1"/>
        <v>0</v>
      </c>
      <c r="H56" s="73">
        <v>0.77986111111111101</v>
      </c>
      <c r="I56" s="73">
        <v>0.13749999999999998</v>
      </c>
      <c r="J56" s="68"/>
      <c r="K56" s="74"/>
      <c r="L56" s="68"/>
      <c r="M56" s="80" t="s">
        <v>82</v>
      </c>
      <c r="N56" s="80"/>
      <c r="O56" s="80"/>
      <c r="P56" s="80"/>
      <c r="Q56" s="34">
        <f t="shared" si="6"/>
        <v>0.64236111111111105</v>
      </c>
      <c r="R56" s="56">
        <f t="shared" si="8"/>
        <v>23.357638888888889</v>
      </c>
      <c r="S56" s="99" t="s">
        <v>121</v>
      </c>
      <c r="T56" s="97"/>
    </row>
    <row r="57" spans="2:20" ht="20.25" customHeight="1" thickTop="1" thickBot="1" x14ac:dyDescent="0.4">
      <c r="B57" s="62">
        <v>42</v>
      </c>
      <c r="C57" s="62" t="s">
        <v>66</v>
      </c>
      <c r="D57" s="51">
        <v>92</v>
      </c>
      <c r="E57" s="75" t="s">
        <v>101</v>
      </c>
      <c r="F57" s="58"/>
      <c r="G57" s="65">
        <f t="shared" si="1"/>
        <v>1</v>
      </c>
      <c r="H57" s="73"/>
      <c r="I57" s="73"/>
      <c r="J57" s="68"/>
      <c r="K57" s="74"/>
      <c r="L57" s="68"/>
      <c r="M57" s="98" t="s">
        <v>117</v>
      </c>
      <c r="N57" s="98"/>
      <c r="O57" s="98"/>
      <c r="P57" s="98"/>
      <c r="Q57" s="34">
        <f t="shared" si="6"/>
        <v>0</v>
      </c>
      <c r="R57" s="56">
        <f t="shared" si="8"/>
        <v>0</v>
      </c>
      <c r="S57" s="99" t="s">
        <v>102</v>
      </c>
      <c r="T57" s="97"/>
    </row>
    <row r="58" spans="2:20" ht="20.25" customHeight="1" thickTop="1" thickBot="1" x14ac:dyDescent="0.4">
      <c r="B58" s="62">
        <v>43</v>
      </c>
      <c r="C58" s="62" t="s">
        <v>67</v>
      </c>
      <c r="D58" s="51" t="s">
        <v>122</v>
      </c>
      <c r="E58" s="75" t="s">
        <v>64</v>
      </c>
      <c r="F58" s="58"/>
      <c r="G58" s="65">
        <f t="shared" si="1"/>
        <v>1</v>
      </c>
      <c r="H58" s="73"/>
      <c r="I58" s="73"/>
      <c r="J58" s="68"/>
      <c r="K58" s="74"/>
      <c r="L58" s="68"/>
      <c r="M58" s="80" t="s">
        <v>82</v>
      </c>
      <c r="N58" s="80"/>
      <c r="O58" s="80"/>
      <c r="P58" s="80"/>
      <c r="Q58" s="34">
        <f t="shared" si="6"/>
        <v>0</v>
      </c>
      <c r="R58" s="56">
        <f t="shared" si="8"/>
        <v>0</v>
      </c>
      <c r="S58" s="99"/>
      <c r="T58" s="97"/>
    </row>
    <row r="59" spans="2:20" ht="18.649999999999999" customHeight="1" thickTop="1" thickBot="1" x14ac:dyDescent="0.4">
      <c r="B59" s="62">
        <v>44</v>
      </c>
      <c r="C59" s="62" t="s">
        <v>68</v>
      </c>
      <c r="D59" s="51" t="s">
        <v>122</v>
      </c>
      <c r="E59" s="75" t="s">
        <v>64</v>
      </c>
      <c r="F59" s="58"/>
      <c r="G59" s="65">
        <f t="shared" si="1"/>
        <v>1</v>
      </c>
      <c r="H59" s="73"/>
      <c r="I59" s="73"/>
      <c r="J59" s="68"/>
      <c r="K59" s="74"/>
      <c r="L59" s="68"/>
      <c r="M59" s="80" t="s">
        <v>82</v>
      </c>
      <c r="N59" s="80"/>
      <c r="O59" s="80"/>
      <c r="P59" s="80"/>
      <c r="Q59" s="34">
        <f t="shared" si="6"/>
        <v>0</v>
      </c>
      <c r="R59" s="38">
        <f t="shared" si="8"/>
        <v>0</v>
      </c>
      <c r="S59" s="81"/>
      <c r="T59" s="82"/>
    </row>
    <row r="60" spans="2:20" ht="20.25" customHeight="1" thickTop="1" thickBot="1" x14ac:dyDescent="0.4">
      <c r="B60" s="62">
        <v>45</v>
      </c>
      <c r="C60" s="62" t="s">
        <v>69</v>
      </c>
      <c r="D60" s="51" t="s">
        <v>122</v>
      </c>
      <c r="E60" s="75" t="s">
        <v>64</v>
      </c>
      <c r="F60" s="58"/>
      <c r="G60" s="65">
        <f t="shared" si="1"/>
        <v>1</v>
      </c>
      <c r="H60" s="73"/>
      <c r="I60" s="73"/>
      <c r="J60" s="68"/>
      <c r="K60" s="74"/>
      <c r="L60" s="71"/>
      <c r="M60" s="80" t="s">
        <v>82</v>
      </c>
      <c r="N60" s="80"/>
      <c r="O60" s="80"/>
      <c r="P60" s="80"/>
      <c r="Q60" s="34">
        <f t="shared" si="6"/>
        <v>0</v>
      </c>
      <c r="R60" s="38">
        <f t="shared" si="8"/>
        <v>0</v>
      </c>
      <c r="S60" s="83"/>
      <c r="T60" s="84"/>
    </row>
    <row r="61" spans="2:20" ht="18.649999999999999" customHeight="1" thickTop="1" thickBot="1" x14ac:dyDescent="0.4">
      <c r="B61" s="62">
        <v>46</v>
      </c>
      <c r="C61" s="62" t="s">
        <v>70</v>
      </c>
      <c r="D61" s="51">
        <v>87</v>
      </c>
      <c r="E61" s="75" t="s">
        <v>64</v>
      </c>
      <c r="F61" s="58"/>
      <c r="G61" s="65">
        <f t="shared" si="1"/>
        <v>1</v>
      </c>
      <c r="H61" s="73">
        <v>0.79375000000000007</v>
      </c>
      <c r="I61" s="73">
        <v>0.11666666666666665</v>
      </c>
      <c r="J61" s="68"/>
      <c r="K61" s="74"/>
      <c r="L61" s="71"/>
      <c r="M61" s="98" t="s">
        <v>123</v>
      </c>
      <c r="N61" s="98"/>
      <c r="O61" s="98"/>
      <c r="P61" s="98"/>
      <c r="Q61" s="34">
        <f t="shared" si="6"/>
        <v>0.67708333333333337</v>
      </c>
      <c r="R61" s="38">
        <f t="shared" si="8"/>
        <v>23.322916666666668</v>
      </c>
      <c r="S61" s="83" t="s">
        <v>124</v>
      </c>
      <c r="T61" s="84"/>
    </row>
    <row r="62" spans="2:20" ht="19.5" customHeight="1" thickTop="1" thickBot="1" x14ac:dyDescent="0.4">
      <c r="B62" s="62">
        <v>47</v>
      </c>
      <c r="C62" s="62" t="s">
        <v>71</v>
      </c>
      <c r="D62" s="51">
        <v>102</v>
      </c>
      <c r="E62" s="75" t="s">
        <v>64</v>
      </c>
      <c r="F62" s="58">
        <v>0.9</v>
      </c>
      <c r="G62" s="65">
        <f t="shared" si="1"/>
        <v>9.9999999999999978E-2</v>
      </c>
      <c r="H62" s="73">
        <v>0.66180555555555554</v>
      </c>
      <c r="I62" s="73">
        <v>0.18541666666666667</v>
      </c>
      <c r="J62" s="68"/>
      <c r="K62" s="74"/>
      <c r="L62" s="71"/>
      <c r="M62" s="80" t="s">
        <v>82</v>
      </c>
      <c r="N62" s="80"/>
      <c r="O62" s="80"/>
      <c r="P62" s="80"/>
      <c r="Q62" s="34">
        <f t="shared" si="6"/>
        <v>0.47638888888888886</v>
      </c>
      <c r="R62" s="38">
        <f t="shared" si="8"/>
        <v>23.523611111111112</v>
      </c>
      <c r="S62" s="83" t="s">
        <v>125</v>
      </c>
      <c r="T62" s="84"/>
    </row>
    <row r="63" spans="2:20" ht="19.5" customHeight="1" thickTop="1" thickBot="1" x14ac:dyDescent="0.4">
      <c r="B63" s="62">
        <v>48</v>
      </c>
      <c r="C63" s="62" t="s">
        <v>81</v>
      </c>
      <c r="D63" s="51">
        <v>91</v>
      </c>
      <c r="E63" s="75" t="s">
        <v>64</v>
      </c>
      <c r="F63" s="58">
        <v>1</v>
      </c>
      <c r="G63" s="65">
        <f t="shared" si="1"/>
        <v>0</v>
      </c>
      <c r="H63" s="73">
        <v>0.82708333333333339</v>
      </c>
      <c r="I63" s="73">
        <v>0.12916666666666668</v>
      </c>
      <c r="J63" s="68"/>
      <c r="K63" s="74"/>
      <c r="L63" s="68"/>
      <c r="M63" s="80" t="s">
        <v>82</v>
      </c>
      <c r="N63" s="80"/>
      <c r="O63" s="80"/>
      <c r="P63" s="80"/>
      <c r="Q63" s="34">
        <f t="shared" si="6"/>
        <v>0.69791666666666674</v>
      </c>
      <c r="R63" s="38">
        <f t="shared" si="8"/>
        <v>23.302083333333332</v>
      </c>
      <c r="S63" s="85" t="s">
        <v>126</v>
      </c>
      <c r="T63" s="86"/>
    </row>
    <row r="64" spans="2:20" ht="19.5" customHeight="1" thickTop="1" thickBot="1" x14ac:dyDescent="0.4">
      <c r="B64" s="62">
        <v>49</v>
      </c>
      <c r="C64" s="62" t="s">
        <v>83</v>
      </c>
      <c r="D64" s="51">
        <v>85</v>
      </c>
      <c r="E64" s="75" t="s">
        <v>64</v>
      </c>
      <c r="F64" s="58">
        <v>0.9</v>
      </c>
      <c r="G64" s="65">
        <f t="shared" si="1"/>
        <v>9.9999999999999978E-2</v>
      </c>
      <c r="H64" s="73">
        <v>0.82361111111111107</v>
      </c>
      <c r="I64" s="73">
        <v>0.16597222222222222</v>
      </c>
      <c r="J64" s="68"/>
      <c r="K64" s="74"/>
      <c r="L64" s="68"/>
      <c r="M64" s="80" t="s">
        <v>82</v>
      </c>
      <c r="N64" s="80"/>
      <c r="O64" s="80"/>
      <c r="P64" s="80"/>
      <c r="Q64" s="34">
        <f t="shared" si="6"/>
        <v>0.65763888888888888</v>
      </c>
      <c r="R64" s="38">
        <f t="shared" si="8"/>
        <v>23.34236111111111</v>
      </c>
      <c r="S64" s="83" t="s">
        <v>127</v>
      </c>
      <c r="T64" s="84"/>
    </row>
    <row r="65" spans="1:26" ht="19.5" customHeight="1" thickTop="1" thickBot="1" x14ac:dyDescent="0.4">
      <c r="B65" s="62">
        <v>50</v>
      </c>
      <c r="C65" s="62" t="s">
        <v>72</v>
      </c>
      <c r="D65" s="51">
        <v>88</v>
      </c>
      <c r="E65" s="75" t="s">
        <v>64</v>
      </c>
      <c r="F65" s="58">
        <v>1</v>
      </c>
      <c r="G65" s="65">
        <f t="shared" si="1"/>
        <v>0</v>
      </c>
      <c r="H65" s="73">
        <v>0.79791666666666661</v>
      </c>
      <c r="I65" s="73">
        <v>0.10208333333333335</v>
      </c>
      <c r="J65" s="76"/>
      <c r="K65" s="74"/>
      <c r="L65" s="76"/>
      <c r="M65" s="80" t="s">
        <v>82</v>
      </c>
      <c r="N65" s="80"/>
      <c r="O65" s="80"/>
      <c r="P65" s="80"/>
      <c r="Q65" s="34">
        <f t="shared" si="6"/>
        <v>0.6958333333333333</v>
      </c>
      <c r="R65" s="38">
        <f t="shared" si="8"/>
        <v>23.304166666666667</v>
      </c>
      <c r="S65" s="83" t="s">
        <v>128</v>
      </c>
      <c r="T65" s="84"/>
    </row>
    <row r="66" spans="1:26" ht="19.5" customHeight="1" thickTop="1" thickBot="1" x14ac:dyDescent="0.4">
      <c r="B66" s="62">
        <v>51</v>
      </c>
      <c r="C66" s="62" t="s">
        <v>73</v>
      </c>
      <c r="D66" s="51">
        <v>89</v>
      </c>
      <c r="E66" s="75" t="s">
        <v>64</v>
      </c>
      <c r="F66" s="58">
        <v>1</v>
      </c>
      <c r="G66" s="65">
        <f t="shared" si="1"/>
        <v>0</v>
      </c>
      <c r="H66" s="73">
        <v>0.81527777777777777</v>
      </c>
      <c r="I66" s="73">
        <v>9.0277777777777787E-3</v>
      </c>
      <c r="J66" s="68"/>
      <c r="K66" s="74"/>
      <c r="L66" s="68"/>
      <c r="M66" s="80" t="s">
        <v>82</v>
      </c>
      <c r="N66" s="80"/>
      <c r="O66" s="80"/>
      <c r="P66" s="80"/>
      <c r="Q66" s="34">
        <f t="shared" si="6"/>
        <v>0.80625000000000002</v>
      </c>
      <c r="R66" s="38">
        <f t="shared" si="8"/>
        <v>23.193750000000001</v>
      </c>
      <c r="S66" s="83" t="s">
        <v>129</v>
      </c>
      <c r="T66" s="84"/>
    </row>
    <row r="67" spans="1:26" ht="19.5" customHeight="1" thickTop="1" thickBot="1" x14ac:dyDescent="0.4">
      <c r="B67" s="62">
        <v>52</v>
      </c>
      <c r="C67" s="62" t="s">
        <v>74</v>
      </c>
      <c r="D67" s="51">
        <v>92</v>
      </c>
      <c r="E67" s="75" t="s">
        <v>64</v>
      </c>
      <c r="F67" s="58">
        <v>1</v>
      </c>
      <c r="G67" s="65">
        <f t="shared" si="1"/>
        <v>0</v>
      </c>
      <c r="H67" s="73">
        <v>0.79305555555555562</v>
      </c>
      <c r="I67" s="73">
        <v>0.85069444444444453</v>
      </c>
      <c r="J67" s="68"/>
      <c r="K67" s="74"/>
      <c r="L67" s="68"/>
      <c r="M67" s="80" t="s">
        <v>82</v>
      </c>
      <c r="N67" s="80"/>
      <c r="O67" s="80"/>
      <c r="P67" s="80"/>
      <c r="Q67" s="34">
        <f t="shared" si="6"/>
        <v>-5.7638888888888906E-2</v>
      </c>
      <c r="R67" s="38">
        <f t="shared" si="8"/>
        <v>5.7638888888888906E-2</v>
      </c>
      <c r="S67" s="83" t="s">
        <v>130</v>
      </c>
      <c r="T67" s="84"/>
    </row>
    <row r="68" spans="1:26" s="79" customFormat="1" ht="19.5" customHeight="1" thickTop="1" thickBot="1" x14ac:dyDescent="0.4">
      <c r="B68" s="62">
        <v>53</v>
      </c>
      <c r="C68" s="62" t="s">
        <v>84</v>
      </c>
      <c r="D68" s="51">
        <v>73</v>
      </c>
      <c r="E68" s="75" t="s">
        <v>64</v>
      </c>
      <c r="F68" s="58">
        <v>1</v>
      </c>
      <c r="G68" s="65">
        <f t="shared" si="1"/>
        <v>0</v>
      </c>
      <c r="H68" s="73">
        <v>0.83333333333333337</v>
      </c>
      <c r="I68" s="73">
        <v>0.9145833333333333</v>
      </c>
      <c r="J68" s="68"/>
      <c r="K68" s="74"/>
      <c r="L68" s="68"/>
      <c r="M68" s="80" t="s">
        <v>82</v>
      </c>
      <c r="N68" s="80"/>
      <c r="O68" s="80"/>
      <c r="P68" s="80"/>
      <c r="Q68" s="34">
        <f t="shared" si="6"/>
        <v>-8.1249999999999933E-2</v>
      </c>
      <c r="R68" s="38">
        <f t="shared" si="8"/>
        <v>8.1249999999999933E-2</v>
      </c>
      <c r="S68" s="36" t="s">
        <v>131</v>
      </c>
      <c r="T68" s="78"/>
    </row>
    <row r="69" spans="1:26" ht="19.5" customHeight="1" thickTop="1" thickBot="1" x14ac:dyDescent="0.4">
      <c r="A69" s="10"/>
      <c r="B69" s="62">
        <v>54</v>
      </c>
      <c r="C69" s="62" t="s">
        <v>75</v>
      </c>
      <c r="D69" s="51">
        <v>37</v>
      </c>
      <c r="E69" s="75" t="s">
        <v>64</v>
      </c>
      <c r="F69" s="58">
        <v>0.6</v>
      </c>
      <c r="G69" s="65">
        <f t="shared" si="1"/>
        <v>0.4</v>
      </c>
      <c r="H69" s="73">
        <v>0.65208333333333335</v>
      </c>
      <c r="I69" s="73">
        <v>0.8652777777777777</v>
      </c>
      <c r="J69" s="68"/>
      <c r="K69" s="74"/>
      <c r="L69" s="68"/>
      <c r="M69" s="80" t="s">
        <v>82</v>
      </c>
      <c r="N69" s="80"/>
      <c r="O69" s="80"/>
      <c r="P69" s="80"/>
      <c r="Q69" s="34">
        <f t="shared" si="6"/>
        <v>-0.21319444444444435</v>
      </c>
      <c r="R69" s="38">
        <f t="shared" si="8"/>
        <v>0.21319444444444435</v>
      </c>
      <c r="S69" s="36" t="s">
        <v>132</v>
      </c>
      <c r="T69" s="39"/>
      <c r="U69" s="10"/>
      <c r="V69" s="10"/>
      <c r="W69" s="10"/>
      <c r="X69" s="10"/>
      <c r="Y69" s="10"/>
      <c r="Z69" s="10"/>
    </row>
    <row r="70" spans="1:26" ht="19.5" customHeight="1" thickTop="1" thickBot="1" x14ac:dyDescent="0.4">
      <c r="B70" s="62">
        <v>55</v>
      </c>
      <c r="C70" s="62" t="s">
        <v>76</v>
      </c>
      <c r="D70" s="51">
        <v>56</v>
      </c>
      <c r="E70" s="75" t="s">
        <v>64</v>
      </c>
      <c r="F70" s="58">
        <v>0.9</v>
      </c>
      <c r="G70" s="65">
        <f t="shared" si="1"/>
        <v>9.9999999999999978E-2</v>
      </c>
      <c r="H70" s="73">
        <v>0.59375</v>
      </c>
      <c r="I70" s="73">
        <v>0.90138888888888891</v>
      </c>
      <c r="J70" s="68"/>
      <c r="K70" s="74"/>
      <c r="L70" s="68"/>
      <c r="M70" s="80" t="s">
        <v>82</v>
      </c>
      <c r="N70" s="80"/>
      <c r="O70" s="80"/>
      <c r="P70" s="80"/>
      <c r="Q70" s="37">
        <f t="shared" si="6"/>
        <v>-0.30763888888888891</v>
      </c>
      <c r="R70" s="38">
        <f t="shared" si="8"/>
        <v>0.30763888888888891</v>
      </c>
      <c r="S70" s="83" t="s">
        <v>133</v>
      </c>
      <c r="T70" s="84"/>
    </row>
    <row r="71" spans="1:26" ht="19.5" customHeight="1" thickTop="1" thickBot="1" x14ac:dyDescent="0.4">
      <c r="B71" s="62">
        <v>56</v>
      </c>
      <c r="C71" s="62" t="s">
        <v>77</v>
      </c>
      <c r="D71" s="51">
        <v>55</v>
      </c>
      <c r="E71" s="75" t="s">
        <v>64</v>
      </c>
      <c r="F71" s="58">
        <v>0.8</v>
      </c>
      <c r="G71" s="65">
        <f t="shared" si="1"/>
        <v>0.19999999999999996</v>
      </c>
      <c r="H71" s="73">
        <v>0.63124999999999998</v>
      </c>
      <c r="I71" s="73">
        <v>0.90972222222222221</v>
      </c>
      <c r="J71" s="68"/>
      <c r="K71" s="74"/>
      <c r="L71" s="68"/>
      <c r="M71" s="80" t="s">
        <v>82</v>
      </c>
      <c r="N71" s="80"/>
      <c r="O71" s="80"/>
      <c r="P71" s="80"/>
      <c r="Q71" s="34">
        <f t="shared" si="6"/>
        <v>-0.27847222222222223</v>
      </c>
      <c r="R71" s="38">
        <f t="shared" si="8"/>
        <v>0.27847222222222223</v>
      </c>
      <c r="S71" s="83" t="s">
        <v>134</v>
      </c>
      <c r="T71" s="84"/>
    </row>
    <row r="72" spans="1:26" ht="15.75" customHeight="1" thickTop="1" x14ac:dyDescent="0.45">
      <c r="B72" s="40"/>
      <c r="C72" s="27"/>
      <c r="D72" s="27"/>
      <c r="E72" s="27"/>
      <c r="F72" s="41">
        <f>AVERAGE(F16:F71)</f>
        <v>0.85720930232558101</v>
      </c>
      <c r="G72" s="27"/>
      <c r="H72" s="42"/>
      <c r="I72" s="43"/>
      <c r="J72" s="44">
        <f>SUM(J16:J71)</f>
        <v>0</v>
      </c>
      <c r="K72" s="45"/>
      <c r="L72" s="45"/>
      <c r="M72" s="40"/>
      <c r="N72" s="40"/>
      <c r="O72" s="40"/>
      <c r="P72" s="40"/>
      <c r="R72" s="35">
        <f>H72-I72</f>
        <v>0</v>
      </c>
      <c r="S72" s="5"/>
      <c r="T72" s="5"/>
    </row>
    <row r="73" spans="1:26" ht="15.75" customHeight="1" x14ac:dyDescent="0.35">
      <c r="R73" s="5"/>
    </row>
    <row r="74" spans="1:26" ht="15.75" customHeight="1" x14ac:dyDescent="0.35">
      <c r="R74" s="5"/>
    </row>
    <row r="75" spans="1:26" ht="15.75" customHeight="1" x14ac:dyDescent="0.35">
      <c r="R75" s="5"/>
    </row>
    <row r="76" spans="1:26" ht="15.75" customHeight="1" x14ac:dyDescent="0.35">
      <c r="R76" s="5"/>
    </row>
    <row r="77" spans="1:26" ht="15.75" customHeight="1" x14ac:dyDescent="0.35">
      <c r="R77" s="5"/>
    </row>
    <row r="78" spans="1:26" ht="15.75" customHeight="1" x14ac:dyDescent="0.35">
      <c r="B78" s="1"/>
      <c r="C78" s="27"/>
      <c r="D78" s="27"/>
      <c r="E78" s="27"/>
      <c r="F78" s="27"/>
      <c r="G78" s="27"/>
      <c r="H78" s="46"/>
      <c r="I78" s="46"/>
      <c r="J78" s="46"/>
      <c r="K78" s="47"/>
      <c r="L78" s="47"/>
      <c r="R78" s="48"/>
      <c r="S78" s="5"/>
      <c r="T78" s="5"/>
    </row>
    <row r="79" spans="1:26" ht="15.75" customHeight="1" x14ac:dyDescent="0.35">
      <c r="B79" s="1"/>
      <c r="C79" s="89"/>
      <c r="D79" s="90"/>
      <c r="E79" s="90"/>
      <c r="F79" s="91"/>
      <c r="G79" s="88"/>
      <c r="J79" s="95"/>
      <c r="K79" s="90"/>
      <c r="L79" s="49"/>
      <c r="R79" s="48"/>
      <c r="S79" s="5"/>
      <c r="T79" s="5"/>
    </row>
    <row r="80" spans="1:26" ht="25.5" customHeight="1" x14ac:dyDescent="0.35">
      <c r="B80" s="1"/>
      <c r="C80" s="92" t="s">
        <v>78</v>
      </c>
      <c r="D80" s="88"/>
      <c r="E80" s="88"/>
      <c r="F80" s="88"/>
      <c r="G80" s="88"/>
      <c r="J80" s="87" t="s">
        <v>79</v>
      </c>
      <c r="K80" s="88"/>
      <c r="L80" s="49" t="s">
        <v>80</v>
      </c>
      <c r="R80" s="48"/>
      <c r="S80" s="5"/>
      <c r="T80" s="5"/>
    </row>
    <row r="81" spans="18:18" ht="15.75" customHeight="1" x14ac:dyDescent="0.35">
      <c r="R81" s="5"/>
    </row>
    <row r="82" spans="18:18" ht="15.75" customHeight="1" x14ac:dyDescent="0.35">
      <c r="R82" s="5"/>
    </row>
    <row r="83" spans="18:18" ht="15.75" customHeight="1" x14ac:dyDescent="0.35">
      <c r="R83" s="5"/>
    </row>
    <row r="84" spans="18:18" ht="15.75" customHeight="1" x14ac:dyDescent="0.35">
      <c r="R84" s="5"/>
    </row>
    <row r="85" spans="18:18" ht="15.75" customHeight="1" x14ac:dyDescent="0.35">
      <c r="R85" s="5"/>
    </row>
    <row r="86" spans="18:18" ht="15.75" customHeight="1" x14ac:dyDescent="0.35">
      <c r="R86" s="5"/>
    </row>
    <row r="87" spans="18:18" ht="15.75" customHeight="1" x14ac:dyDescent="0.35">
      <c r="R87" s="5"/>
    </row>
    <row r="88" spans="18:18" ht="15.75" customHeight="1" x14ac:dyDescent="0.35">
      <c r="R88" s="5"/>
    </row>
    <row r="89" spans="18:18" ht="15.75" customHeight="1" x14ac:dyDescent="0.35">
      <c r="R89" s="5"/>
    </row>
    <row r="90" spans="18:18" ht="15.75" customHeight="1" x14ac:dyDescent="0.35">
      <c r="R90" s="5"/>
    </row>
    <row r="91" spans="18:18" ht="15.75" customHeight="1" x14ac:dyDescent="0.35">
      <c r="R91" s="5"/>
    </row>
    <row r="92" spans="18:18" ht="15.75" customHeight="1" x14ac:dyDescent="0.35">
      <c r="R92" s="5"/>
    </row>
    <row r="93" spans="18:18" ht="15.75" customHeight="1" x14ac:dyDescent="0.35">
      <c r="R93" s="5"/>
    </row>
    <row r="94" spans="18:18" ht="15.75" customHeight="1" x14ac:dyDescent="0.35">
      <c r="R94" s="5"/>
    </row>
    <row r="95" spans="18:18" ht="15.75" customHeight="1" x14ac:dyDescent="0.35">
      <c r="R95" s="5"/>
    </row>
    <row r="96" spans="18:18" ht="15.75" customHeight="1" x14ac:dyDescent="0.35">
      <c r="R96" s="5"/>
    </row>
    <row r="97" spans="18:18" ht="15.75" customHeight="1" x14ac:dyDescent="0.35">
      <c r="R97" s="5"/>
    </row>
    <row r="98" spans="18:18" ht="15.75" customHeight="1" x14ac:dyDescent="0.35">
      <c r="R98" s="5"/>
    </row>
    <row r="99" spans="18:18" ht="15.75" customHeight="1" x14ac:dyDescent="0.35">
      <c r="R99" s="5"/>
    </row>
    <row r="100" spans="18:18" ht="15.75" customHeight="1" x14ac:dyDescent="0.35">
      <c r="R100" s="5"/>
    </row>
    <row r="101" spans="18:18" ht="15.75" customHeight="1" x14ac:dyDescent="0.35">
      <c r="R101" s="5"/>
    </row>
    <row r="102" spans="18:18" ht="15.75" customHeight="1" x14ac:dyDescent="0.35">
      <c r="R102" s="5"/>
    </row>
    <row r="103" spans="18:18" ht="15.75" customHeight="1" x14ac:dyDescent="0.35"/>
    <row r="104" spans="18:18" ht="15.75" customHeight="1" x14ac:dyDescent="0.35"/>
    <row r="105" spans="18:18" ht="15.75" customHeight="1" x14ac:dyDescent="0.35"/>
    <row r="106" spans="18:18" ht="15.75" customHeight="1" x14ac:dyDescent="0.35"/>
    <row r="107" spans="18:18" ht="15.75" customHeight="1" x14ac:dyDescent="0.35"/>
    <row r="108" spans="18:18" ht="15.75" customHeight="1" x14ac:dyDescent="0.35"/>
    <row r="109" spans="18:18" ht="15.75" customHeight="1" x14ac:dyDescent="0.35"/>
    <row r="110" spans="18:18" ht="15.75" customHeight="1" x14ac:dyDescent="0.35"/>
    <row r="111" spans="18:18" ht="15.75" customHeight="1" x14ac:dyDescent="0.35"/>
    <row r="112" spans="18:18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</sheetData>
  <mergeCells count="120">
    <mergeCell ref="S30:T30"/>
    <mergeCell ref="S31:T31"/>
    <mergeCell ref="S32:T32"/>
    <mergeCell ref="S33:T33"/>
    <mergeCell ref="S34:T34"/>
    <mergeCell ref="S35:T35"/>
    <mergeCell ref="S16:T16"/>
    <mergeCell ref="S17:T17"/>
    <mergeCell ref="S28:T28"/>
    <mergeCell ref="W11:X11"/>
    <mergeCell ref="W12:X12"/>
    <mergeCell ref="W13:X13"/>
    <mergeCell ref="M15:P15"/>
    <mergeCell ref="S15:T15"/>
    <mergeCell ref="M16:P16"/>
    <mergeCell ref="M17:P17"/>
    <mergeCell ref="M18:P18"/>
    <mergeCell ref="S18:T18"/>
    <mergeCell ref="M19:P19"/>
    <mergeCell ref="S19:T19"/>
    <mergeCell ref="M20:P20"/>
    <mergeCell ref="S20:T20"/>
    <mergeCell ref="S21:T21"/>
    <mergeCell ref="M21:P21"/>
    <mergeCell ref="M22:P22"/>
    <mergeCell ref="M23:P23"/>
    <mergeCell ref="M24:P24"/>
    <mergeCell ref="M25:P25"/>
    <mergeCell ref="M26:P26"/>
    <mergeCell ref="M27:P27"/>
    <mergeCell ref="S22:T22"/>
    <mergeCell ref="S23:T23"/>
    <mergeCell ref="S24:T24"/>
    <mergeCell ref="S25:T25"/>
    <mergeCell ref="S26:T26"/>
    <mergeCell ref="S27:T27"/>
    <mergeCell ref="M28:P28"/>
    <mergeCell ref="M29:P29"/>
    <mergeCell ref="M30:P30"/>
    <mergeCell ref="M31:P31"/>
    <mergeCell ref="M32:P32"/>
    <mergeCell ref="M33:P33"/>
    <mergeCell ref="M34:P34"/>
    <mergeCell ref="S45:T45"/>
    <mergeCell ref="S41:T41"/>
    <mergeCell ref="S42:T42"/>
    <mergeCell ref="S43:T43"/>
    <mergeCell ref="S44:T44"/>
    <mergeCell ref="S39:T39"/>
    <mergeCell ref="S40:T40"/>
    <mergeCell ref="M35:P35"/>
    <mergeCell ref="M36:P36"/>
    <mergeCell ref="M37:P37"/>
    <mergeCell ref="M38:P38"/>
    <mergeCell ref="S38:T38"/>
    <mergeCell ref="M39:P39"/>
    <mergeCell ref="M40:P40"/>
    <mergeCell ref="S36:T36"/>
    <mergeCell ref="S37:T37"/>
    <mergeCell ref="S29:T29"/>
    <mergeCell ref="S46:T46"/>
    <mergeCell ref="M60:P60"/>
    <mergeCell ref="M61:P61"/>
    <mergeCell ref="M62:P62"/>
    <mergeCell ref="M63:P63"/>
    <mergeCell ref="M64:P64"/>
    <mergeCell ref="M65:P65"/>
    <mergeCell ref="M66:P66"/>
    <mergeCell ref="J79:K79"/>
    <mergeCell ref="S48:T48"/>
    <mergeCell ref="S49:T49"/>
    <mergeCell ref="S47:T47"/>
    <mergeCell ref="S50:T50"/>
    <mergeCell ref="S51:T51"/>
    <mergeCell ref="S52:T52"/>
    <mergeCell ref="S53:T53"/>
    <mergeCell ref="M57:P57"/>
    <mergeCell ref="M58:P58"/>
    <mergeCell ref="M59:P59"/>
    <mergeCell ref="S54:T54"/>
    <mergeCell ref="S55:T55"/>
    <mergeCell ref="S56:T56"/>
    <mergeCell ref="S57:T57"/>
    <mergeCell ref="S58:T58"/>
    <mergeCell ref="J80:K80"/>
    <mergeCell ref="M67:P67"/>
    <mergeCell ref="M69:P69"/>
    <mergeCell ref="M70:P70"/>
    <mergeCell ref="M71:P71"/>
    <mergeCell ref="C79:E79"/>
    <mergeCell ref="F79:G80"/>
    <mergeCell ref="C80:E80"/>
    <mergeCell ref="M41:P41"/>
    <mergeCell ref="M42:P42"/>
    <mergeCell ref="M43:P43"/>
    <mergeCell ref="M44:P44"/>
    <mergeCell ref="M45:P45"/>
    <mergeCell ref="M46:P46"/>
    <mergeCell ref="M47:P47"/>
    <mergeCell ref="M48:P48"/>
    <mergeCell ref="M49:P49"/>
    <mergeCell ref="M51:P51"/>
    <mergeCell ref="M52:P52"/>
    <mergeCell ref="M50:P50"/>
    <mergeCell ref="M53:P53"/>
    <mergeCell ref="M54:P54"/>
    <mergeCell ref="M55:P55"/>
    <mergeCell ref="M56:P56"/>
    <mergeCell ref="M68:P68"/>
    <mergeCell ref="S59:T59"/>
    <mergeCell ref="S60:T60"/>
    <mergeCell ref="S70:T70"/>
    <mergeCell ref="S71:T71"/>
    <mergeCell ref="S61:T61"/>
    <mergeCell ref="S62:T62"/>
    <mergeCell ref="S63:T63"/>
    <mergeCell ref="S64:T64"/>
    <mergeCell ref="S65:T65"/>
    <mergeCell ref="S66:T66"/>
    <mergeCell ref="S67:T67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23-JUN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Gerardo Lopez Moguel</dc:creator>
  <cp:lastModifiedBy>CESAR DURANGO CAUICH</cp:lastModifiedBy>
  <dcterms:created xsi:type="dcterms:W3CDTF">2020-06-30T18:44:12Z</dcterms:created>
  <dcterms:modified xsi:type="dcterms:W3CDTF">2021-08-17T14:49:02Z</dcterms:modified>
</cp:coreProperties>
</file>